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AFFAIRES FINANCIERES\MARCHES PUBLICS\2026\GARDIENNAGE 2026-2030\1-Dossier de consultation\Documents de travail\2026\"/>
    </mc:Choice>
  </mc:AlternateContent>
  <xr:revisionPtr revIDLastSave="0" documentId="13_ncr:1_{FE228647-6096-44F6-942A-E85ADDCF1E9A}" xr6:coauthVersionLast="47" xr6:coauthVersionMax="47" xr10:uidLastSave="{00000000-0000-0000-0000-000000000000}"/>
  <bookViews>
    <workbookView xWindow="-120" yWindow="-120" windowWidth="29040" windowHeight="15720" activeTab="3" xr2:uid="{18486B5D-C095-41D0-98AB-021B9E8EC73B}"/>
  </bookViews>
  <sheets>
    <sheet name="DPGF 2026" sheetId="1" r:id="rId1"/>
    <sheet name="BPU 2026" sheetId="4" r:id="rId2"/>
    <sheet name="DQE BPU" sheetId="5" r:id="rId3"/>
    <sheet name="calendrier 2026-2027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K10" i="1"/>
  <c r="G11" i="1"/>
  <c r="G10" i="1"/>
  <c r="C11" i="1"/>
  <c r="C10" i="1"/>
  <c r="C47" i="2"/>
  <c r="O38" i="2"/>
  <c r="O39" i="2"/>
  <c r="O40" i="2"/>
  <c r="O41" i="2"/>
  <c r="O42" i="2"/>
  <c r="O43" i="2"/>
  <c r="O37" i="2"/>
  <c r="N44" i="2"/>
  <c r="M44" i="2"/>
  <c r="L44" i="2"/>
  <c r="K44" i="2"/>
  <c r="J44" i="2"/>
  <c r="I44" i="2"/>
  <c r="G44" i="2"/>
  <c r="F44" i="2"/>
  <c r="E44" i="2"/>
  <c r="D44" i="2"/>
  <c r="C44" i="2"/>
  <c r="N33" i="2"/>
  <c r="M33" i="2"/>
  <c r="L33" i="2"/>
  <c r="K33" i="2"/>
  <c r="J33" i="2"/>
  <c r="I33" i="2"/>
  <c r="H33" i="2"/>
  <c r="G33" i="2"/>
  <c r="F33" i="2"/>
  <c r="E33" i="2"/>
  <c r="D33" i="2"/>
  <c r="C33" i="2"/>
  <c r="O32" i="2"/>
  <c r="O31" i="2"/>
  <c r="O30" i="2"/>
  <c r="O29" i="2"/>
  <c r="O28" i="2"/>
  <c r="O27" i="2"/>
  <c r="O26" i="2"/>
  <c r="D22" i="2"/>
  <c r="C22" i="2"/>
  <c r="O5" i="2"/>
  <c r="O6" i="2"/>
  <c r="O7" i="2"/>
  <c r="O8" i="2"/>
  <c r="O9" i="2"/>
  <c r="O10" i="2"/>
  <c r="O4" i="2"/>
  <c r="D11" i="2"/>
  <c r="C11" i="2"/>
  <c r="O16" i="2"/>
  <c r="O17" i="2"/>
  <c r="O18" i="2"/>
  <c r="O19" i="2"/>
  <c r="O20" i="2"/>
  <c r="O21" i="2"/>
  <c r="O15" i="2"/>
  <c r="H11" i="2"/>
  <c r="N22" i="2"/>
  <c r="M22" i="2"/>
  <c r="L22" i="2"/>
  <c r="K22" i="2"/>
  <c r="J22" i="2"/>
  <c r="I22" i="2"/>
  <c r="G22" i="2"/>
  <c r="F22" i="2"/>
  <c r="E22" i="2"/>
  <c r="J11" i="2"/>
  <c r="K11" i="2"/>
  <c r="L11" i="2"/>
  <c r="M11" i="2"/>
  <c r="N11" i="2"/>
  <c r="H16" i="5"/>
  <c r="F16" i="5"/>
  <c r="K13" i="5"/>
  <c r="J13" i="5"/>
  <c r="I13" i="5"/>
  <c r="H13" i="5"/>
  <c r="G13" i="5"/>
  <c r="F13" i="5"/>
  <c r="E13" i="5"/>
  <c r="D13" i="5"/>
  <c r="K12" i="5"/>
  <c r="J12" i="5"/>
  <c r="I12" i="5"/>
  <c r="H12" i="5"/>
  <c r="G12" i="5"/>
  <c r="F12" i="5"/>
  <c r="E12" i="5"/>
  <c r="D12" i="5"/>
  <c r="K11" i="5"/>
  <c r="J11" i="5"/>
  <c r="I11" i="5"/>
  <c r="I14" i="5" s="1"/>
  <c r="H11" i="5"/>
  <c r="G11" i="5"/>
  <c r="G14" i="5" s="1"/>
  <c r="F11" i="5"/>
  <c r="F14" i="5" s="1"/>
  <c r="E11" i="5"/>
  <c r="E14" i="5" s="1"/>
  <c r="D11" i="5"/>
  <c r="D14" i="5" s="1"/>
  <c r="E27" i="4"/>
  <c r="E28" i="4" s="1"/>
  <c r="E35" i="1"/>
  <c r="E36" i="1" s="1"/>
  <c r="F11" i="2"/>
  <c r="G11" i="2"/>
  <c r="I11" i="2"/>
  <c r="E11" i="2"/>
  <c r="O44" i="2" l="1"/>
  <c r="O33" i="2"/>
  <c r="J15" i="1"/>
  <c r="J19" i="1" s="1"/>
  <c r="I15" i="1"/>
  <c r="I19" i="1" s="1"/>
  <c r="C15" i="1"/>
  <c r="F15" i="1"/>
  <c r="F19" i="1" s="1"/>
  <c r="K15" i="1"/>
  <c r="K19" i="1" s="1"/>
  <c r="O22" i="2"/>
  <c r="O11" i="2"/>
  <c r="L15" i="1"/>
  <c r="L19" i="1" s="1"/>
  <c r="J14" i="5"/>
  <c r="H14" i="5"/>
  <c r="F15" i="5" s="1"/>
  <c r="H15" i="5" s="1"/>
  <c r="K14" i="5"/>
  <c r="M15" i="1"/>
  <c r="M19" i="1" s="1"/>
  <c r="N15" i="1"/>
  <c r="N19" i="1" s="1"/>
  <c r="G15" i="1" l="1"/>
  <c r="E15" i="1"/>
  <c r="E19" i="1" s="1"/>
  <c r="D15" i="1"/>
  <c r="D19" i="1" s="1"/>
  <c r="C19" i="1"/>
  <c r="C20" i="1" s="1"/>
  <c r="H15" i="1"/>
  <c r="H19" i="1" s="1"/>
  <c r="G17" i="1"/>
  <c r="G19" i="1"/>
  <c r="G20" i="1" s="1"/>
  <c r="K20" i="1"/>
  <c r="K17" i="1"/>
  <c r="C17" i="1" l="1"/>
  <c r="D21" i="1"/>
  <c r="F21" i="1" l="1"/>
  <c r="D23" i="1"/>
  <c r="D22" i="1"/>
  <c r="F22" i="1" l="1"/>
  <c r="D24" i="1"/>
</calcChain>
</file>

<file path=xl/sharedStrings.xml><?xml version="1.0" encoding="utf-8"?>
<sst xmlns="http://schemas.openxmlformats.org/spreadsheetml/2006/main" count="211" uniqueCount="80">
  <si>
    <t>Agent de permanence</t>
  </si>
  <si>
    <t>samedi</t>
  </si>
  <si>
    <t>dimanche</t>
  </si>
  <si>
    <t>Horaires des vacation</t>
  </si>
  <si>
    <t>Durée de la vacation (en heures)</t>
  </si>
  <si>
    <t>18h30 à 6h30</t>
  </si>
  <si>
    <t>Nombre de jours hors fériés</t>
  </si>
  <si>
    <t>Nombre de jours fériés</t>
  </si>
  <si>
    <t>Ventilation des heures</t>
  </si>
  <si>
    <t>heures de jour</t>
  </si>
  <si>
    <t>heures de nuit</t>
  </si>
  <si>
    <t>h/j normaux</t>
  </si>
  <si>
    <t>h/j fériés</t>
  </si>
  <si>
    <t>lundi</t>
  </si>
  <si>
    <t>mardi</t>
  </si>
  <si>
    <t>mercredi</t>
  </si>
  <si>
    <t>jeudi</t>
  </si>
  <si>
    <t>vendredi</t>
  </si>
  <si>
    <t>Total</t>
  </si>
  <si>
    <t>lundi au vendredi</t>
  </si>
  <si>
    <t>Nombre d'agents prévus</t>
  </si>
  <si>
    <t>Total d'heures travaillées</t>
  </si>
  <si>
    <t>Prix horaire HT</t>
  </si>
  <si>
    <t>Sous total HT</t>
  </si>
  <si>
    <t>Sous total agent HT</t>
  </si>
  <si>
    <t>Total agent HT</t>
  </si>
  <si>
    <t>sur 12 mois</t>
  </si>
  <si>
    <t>sur 1 mois</t>
  </si>
  <si>
    <t>Total agent TTC</t>
  </si>
  <si>
    <t>Raison sociale :</t>
  </si>
  <si>
    <t>PRESTATION DE GARDIENNAGE</t>
  </si>
  <si>
    <t>Fonctions</t>
  </si>
  <si>
    <t>Chef de site</t>
  </si>
  <si>
    <t>Agents APS (prévention et sécurité)</t>
  </si>
  <si>
    <t>Agent SSIAP 1 (service de sécurité incendie et d'assistance à personnes) avec habilitation électrique BE manœuvre et PSE1</t>
  </si>
  <si>
    <t>Forfait en heures en € Hors Taxe</t>
  </si>
  <si>
    <t>6h à 21h</t>
  </si>
  <si>
    <t>21h à 6h</t>
  </si>
  <si>
    <t xml:space="preserve">dimanche </t>
  </si>
  <si>
    <t>jour férié</t>
  </si>
  <si>
    <t>Le CANDIDAT doit compléter les forfaits horaires dans CHAQUE case.</t>
  </si>
  <si>
    <t>Formule de révision</t>
  </si>
  <si>
    <t>P= Po x [0,15 + (0,85 x (In/Io))]</t>
  </si>
  <si>
    <t>Type d'indice</t>
  </si>
  <si>
    <t>Io</t>
  </si>
  <si>
    <t>Date de parution de l'indice</t>
  </si>
  <si>
    <t>In</t>
  </si>
  <si>
    <t>indice de révision</t>
  </si>
  <si>
    <t>arrondi au millième supérieur</t>
  </si>
  <si>
    <t>Détail Quantitatif et Estimatif des prestations annuelles</t>
  </si>
  <si>
    <t>Total HT</t>
  </si>
  <si>
    <t>Total TTC</t>
  </si>
  <si>
    <t>Quantité</t>
  </si>
  <si>
    <t>LE DQE SE REMPLI AUTOMATIQUEMENT A PARTIR DU BPU</t>
  </si>
  <si>
    <t>Zones surlignées en jaune à remplir</t>
  </si>
  <si>
    <t>PRESTATION EXCEPTIONNELLE DE GARDIENNAGE (PART A BON DE COMMANDE)</t>
  </si>
  <si>
    <t>Sur 12 mois</t>
  </si>
  <si>
    <t>Sur 18 mois</t>
  </si>
  <si>
    <t>sur 18 mois</t>
  </si>
  <si>
    <t>Marché CREPS-PDL-001-26</t>
  </si>
  <si>
    <t>jours normaux 2026</t>
  </si>
  <si>
    <t>jours normaux 2027</t>
  </si>
  <si>
    <t>jours fériés 2027</t>
  </si>
  <si>
    <t>jours fériés 2026</t>
  </si>
  <si>
    <t>Total jours</t>
  </si>
  <si>
    <t>INSEE CPF 80.10 - ID 010766457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</si>
  <si>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</si>
  <si>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</si>
  <si>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</si>
  <si>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</si>
  <si>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</si>
  <si>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</si>
  <si>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</si>
  <si>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</si>
  <si>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</si>
  <si>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</si>
  <si>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</si>
  <si>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</si>
  <si>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Détail des prix de la DPGF pour 2026-2027</t>
  </si>
  <si>
    <t>Bordereau des Prix Unitaires pour 2026-2027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</si>
</sst>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0000"/>
    <numFmt numFmtId="166" formatCode="#,##0.000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ck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1" xfId="0" applyBorder="1"/>
    <xf numFmtId="0" fontId="0" fillId="0" borderId="2" xfId="0" applyBorder="1"/>
    <xf numFmtId="0" fontId="5" fillId="0" borderId="3" xfId="0" applyFont="1" applyBorder="1"/>
    <xf numFmtId="0" fontId="0" fillId="0" borderId="4" xfId="0" applyBorder="1"/>
    <xf numFmtId="0" fontId="0" fillId="0" borderId="5" xfId="0" applyBorder="1"/>
    <xf numFmtId="0" fontId="0" fillId="2" borderId="1" xfId="0" applyFill="1" applyBorder="1"/>
    <xf numFmtId="0" fontId="2" fillId="0" borderId="6" xfId="0" applyFont="1" applyBorder="1"/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3" borderId="9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2" fillId="0" borderId="14" xfId="0" applyFont="1" applyBorder="1"/>
    <xf numFmtId="164" fontId="2" fillId="2" borderId="15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0" fontId="2" fillId="0" borderId="28" xfId="0" applyFont="1" applyBorder="1"/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4" fontId="0" fillId="0" borderId="41" xfId="0" applyNumberForma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166" fontId="0" fillId="0" borderId="48" xfId="0" applyNumberForma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1" xfId="0" applyBorder="1" applyAlignment="1">
      <alignment horizontal="center"/>
    </xf>
    <xf numFmtId="14" fontId="0" fillId="0" borderId="42" xfId="0" applyNumberFormat="1" applyBorder="1" applyAlignment="1">
      <alignment horizontal="center"/>
    </xf>
    <xf numFmtId="0" fontId="6" fillId="5" borderId="32" xfId="0" applyFont="1" applyFill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164" fontId="0" fillId="3" borderId="7" xfId="0" applyNumberFormat="1" applyFill="1" applyBorder="1"/>
    <xf numFmtId="164" fontId="0" fillId="3" borderId="8" xfId="0" applyNumberFormat="1" applyFill="1" applyBorder="1"/>
    <xf numFmtId="164" fontId="0" fillId="3" borderId="9" xfId="0" applyNumberFormat="1" applyFill="1" applyBorder="1"/>
    <xf numFmtId="164" fontId="0" fillId="3" borderId="10" xfId="0" applyNumberFormat="1" applyFill="1" applyBorder="1"/>
    <xf numFmtId="0" fontId="5" fillId="0" borderId="53" xfId="0" applyFont="1" applyBorder="1" applyAlignment="1">
      <alignment horizontal="right"/>
    </xf>
    <xf numFmtId="164" fontId="5" fillId="0" borderId="53" xfId="0" applyNumberFormat="1" applyFont="1" applyBorder="1" applyAlignment="1">
      <alignment horizontal="center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 wrapText="1"/>
    </xf>
    <xf numFmtId="0" fontId="1" fillId="5" borderId="59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vertical="center"/>
    </xf>
    <xf numFmtId="164" fontId="0" fillId="3" borderId="13" xfId="0" applyNumberFormat="1" applyFill="1" applyBorder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64" fontId="5" fillId="0" borderId="62" xfId="0" applyNumberFormat="1" applyFont="1" applyBorder="1" applyAlignment="1">
      <alignment horizontal="center"/>
    </xf>
    <xf numFmtId="0" fontId="7" fillId="0" borderId="0" xfId="0" applyFont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 applyAlignment="1">
      <alignment horizontal="right" vertical="center"/>
    </xf>
    <xf numFmtId="164" fontId="0" fillId="0" borderId="13" xfId="0" applyNumberFormat="1" applyBorder="1" applyAlignment="1">
      <alignment horizontal="right" vertical="center"/>
    </xf>
    <xf numFmtId="164" fontId="0" fillId="0" borderId="60" xfId="0" applyNumberFormat="1" applyBorder="1" applyAlignment="1">
      <alignment horizontal="right" vertical="center"/>
    </xf>
    <xf numFmtId="164" fontId="0" fillId="0" borderId="61" xfId="0" applyNumberFormat="1" applyBorder="1" applyAlignment="1">
      <alignment horizontal="right" vertical="center"/>
    </xf>
    <xf numFmtId="0" fontId="0" fillId="0" borderId="63" xfId="0" applyBorder="1"/>
    <xf numFmtId="17" fontId="0" fillId="0" borderId="3" xfId="0" applyNumberFormat="1" applyBorder="1"/>
    <xf numFmtId="0" fontId="0" fillId="0" borderId="68" xfId="0" applyBorder="1"/>
    <xf numFmtId="0" fontId="0" fillId="2" borderId="69" xfId="0" applyFill="1" applyBorder="1"/>
    <xf numFmtId="0" fontId="0" fillId="0" borderId="70" xfId="0" applyBorder="1"/>
    <xf numFmtId="0" fontId="0" fillId="0" borderId="69" xfId="0" applyBorder="1"/>
    <xf numFmtId="17" fontId="0" fillId="0" borderId="69" xfId="0" applyNumberFormat="1" applyBorder="1"/>
    <xf numFmtId="0" fontId="0" fillId="2" borderId="2" xfId="0" applyFill="1" applyBorder="1"/>
    <xf numFmtId="0" fontId="0" fillId="2" borderId="63" xfId="0" applyFill="1" applyBorder="1"/>
    <xf numFmtId="0" fontId="2" fillId="0" borderId="67" xfId="0" applyFont="1" applyBorder="1"/>
    <xf numFmtId="0" fontId="0" fillId="0" borderId="14" xfId="0" applyBorder="1" applyAlignment="1">
      <alignment horizontal="right"/>
    </xf>
    <xf numFmtId="0" fontId="0" fillId="0" borderId="47" xfId="0" applyBorder="1" applyAlignment="1">
      <alignment horizontal="right"/>
    </xf>
    <xf numFmtId="166" fontId="0" fillId="0" borderId="49" xfId="0" applyNumberFormat="1" applyBorder="1" applyAlignment="1">
      <alignment horizontal="center"/>
    </xf>
    <xf numFmtId="166" fontId="0" fillId="0" borderId="50" xfId="0" applyNumberFormat="1" applyBorder="1" applyAlignment="1">
      <alignment horizontal="center"/>
    </xf>
    <xf numFmtId="166" fontId="0" fillId="0" borderId="51" xfId="0" applyNumberFormat="1" applyBorder="1" applyAlignment="1">
      <alignment horizontal="center"/>
    </xf>
    <xf numFmtId="0" fontId="0" fillId="0" borderId="38" xfId="0" applyBorder="1" applyAlignment="1">
      <alignment horizontal="right"/>
    </xf>
    <xf numFmtId="0" fontId="0" fillId="0" borderId="39" xfId="0" applyBorder="1" applyAlignment="1">
      <alignment horizontal="right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right"/>
    </xf>
    <xf numFmtId="0" fontId="0" fillId="0" borderId="42" xfId="0" applyBorder="1" applyAlignment="1">
      <alignment horizontal="right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1" xfId="0" applyBorder="1" applyAlignment="1">
      <alignment horizontal="center"/>
    </xf>
    <xf numFmtId="14" fontId="0" fillId="0" borderId="42" xfId="0" applyNumberFormat="1" applyBorder="1" applyAlignment="1">
      <alignment horizontal="center"/>
    </xf>
    <xf numFmtId="14" fontId="0" fillId="0" borderId="43" xfId="0" applyNumberFormat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44" xfId="0" applyBorder="1" applyAlignment="1">
      <alignment horizontal="right"/>
    </xf>
    <xf numFmtId="165" fontId="0" fillId="0" borderId="45" xfId="0" applyNumberFormat="1" applyBorder="1" applyAlignment="1">
      <alignment horizontal="center"/>
    </xf>
    <xf numFmtId="165" fontId="0" fillId="0" borderId="44" xfId="0" applyNumberFormat="1" applyBorder="1" applyAlignment="1">
      <alignment horizontal="center"/>
    </xf>
    <xf numFmtId="165" fontId="0" fillId="0" borderId="46" xfId="0" applyNumberForma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6" fillId="4" borderId="19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6" fillId="4" borderId="21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6" xfId="0" applyFont="1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6" fillId="5" borderId="26" xfId="0" applyFont="1" applyFill="1" applyBorder="1" applyAlignment="1">
      <alignment horizontal="center"/>
    </xf>
    <xf numFmtId="0" fontId="6" fillId="5" borderId="27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center"/>
    </xf>
    <xf numFmtId="0" fontId="2" fillId="0" borderId="52" xfId="0" applyFont="1" applyBorder="1" applyAlignment="1">
      <alignment horizontal="right"/>
    </xf>
    <xf numFmtId="0" fontId="2" fillId="0" borderId="57" xfId="0" applyFont="1" applyBorder="1" applyAlignment="1">
      <alignment horizontal="right"/>
    </xf>
    <xf numFmtId="0" fontId="2" fillId="0" borderId="53" xfId="0" applyFont="1" applyBorder="1" applyAlignment="1">
      <alignment horizontal="right"/>
    </xf>
    <xf numFmtId="0" fontId="1" fillId="5" borderId="58" xfId="0" applyFont="1" applyFill="1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62376-86DF-46FF-BA03-B3D41ABF39B7}">
  <sheetPr>
    <pageSetUpPr fitToPage="1"/>
  </sheetPr>
  <dimension ref="B1:N36"/>
  <sheetViews>
    <sheetView topLeftCell="A3" workbookViewId="0">
      <selection activeCell="G21" sqref="G21:N22"/>
    </sheetView>
  </sheetViews>
  <sheetFormatPr baseColWidth="10" defaultRowHeight="15" x14ac:dyDescent="0.25"/>
  <cols>
    <col min="2" max="2" width="43.28515625" customWidth="1"/>
    <col min="3" max="3" width="16.140625" customWidth="1"/>
    <col min="4" max="4" width="28.7109375" customWidth="1"/>
    <col min="5" max="5" width="15.28515625" customWidth="1"/>
    <col min="6" max="6" width="27.7109375" customWidth="1"/>
    <col min="7" max="7" width="20.85546875" customWidth="1"/>
    <col min="8" max="8" width="16" customWidth="1"/>
    <col min="9" max="9" width="17.85546875" customWidth="1"/>
    <col min="10" max="10" width="16.42578125" customWidth="1"/>
    <col min="11" max="11" width="23.5703125" customWidth="1"/>
    <col min="12" max="12" width="19.5703125" customWidth="1"/>
    <col min="13" max="13" width="23.5703125" customWidth="1"/>
    <col min="14" max="14" width="25.42578125" customWidth="1"/>
  </cols>
  <sheetData>
    <row r="1" spans="2:14" ht="15.75" thickBot="1" x14ac:dyDescent="0.3"/>
    <row r="2" spans="2:14" ht="17.25" thickTop="1" thickBot="1" x14ac:dyDescent="0.3">
      <c r="B2" s="94" t="s">
        <v>29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6"/>
    </row>
    <row r="3" spans="2:14" ht="16.5" thickTop="1" x14ac:dyDescent="0.25">
      <c r="B3" s="97" t="s">
        <v>78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9"/>
    </row>
    <row r="4" spans="2:14" ht="15.75" x14ac:dyDescent="0.25">
      <c r="B4" s="100" t="s">
        <v>59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2"/>
    </row>
    <row r="5" spans="2:14" ht="15.75" x14ac:dyDescent="0.25">
      <c r="B5" s="100" t="s">
        <v>30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2"/>
    </row>
    <row r="6" spans="2:14" ht="15.75" thickBot="1" x14ac:dyDescent="0.3">
      <c r="B6" s="103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5"/>
    </row>
    <row r="7" spans="2:14" ht="15.75" thickTop="1" x14ac:dyDescent="0.25">
      <c r="B7" s="24" t="s">
        <v>0</v>
      </c>
      <c r="C7" s="113" t="s">
        <v>19</v>
      </c>
      <c r="D7" s="114"/>
      <c r="E7" s="114"/>
      <c r="F7" s="115"/>
      <c r="G7" s="113" t="s">
        <v>1</v>
      </c>
      <c r="H7" s="114"/>
      <c r="I7" s="114"/>
      <c r="J7" s="115"/>
      <c r="K7" s="113" t="s">
        <v>2</v>
      </c>
      <c r="L7" s="114"/>
      <c r="M7" s="114"/>
      <c r="N7" s="115"/>
    </row>
    <row r="8" spans="2:14" x14ac:dyDescent="0.25">
      <c r="B8" s="7" t="s">
        <v>3</v>
      </c>
      <c r="C8" s="108" t="s">
        <v>5</v>
      </c>
      <c r="D8" s="106"/>
      <c r="E8" s="106"/>
      <c r="F8" s="107"/>
      <c r="G8" s="108" t="s">
        <v>5</v>
      </c>
      <c r="H8" s="106"/>
      <c r="I8" s="106"/>
      <c r="J8" s="107"/>
      <c r="K8" s="108" t="s">
        <v>5</v>
      </c>
      <c r="L8" s="106"/>
      <c r="M8" s="106"/>
      <c r="N8" s="107"/>
    </row>
    <row r="9" spans="2:14" x14ac:dyDescent="0.25">
      <c r="B9" s="7" t="s">
        <v>4</v>
      </c>
      <c r="C9" s="108">
        <v>12</v>
      </c>
      <c r="D9" s="106"/>
      <c r="E9" s="106"/>
      <c r="F9" s="107"/>
      <c r="G9" s="108">
        <v>12</v>
      </c>
      <c r="H9" s="106"/>
      <c r="I9" s="106"/>
      <c r="J9" s="107"/>
      <c r="K9" s="108">
        <v>12</v>
      </c>
      <c r="L9" s="106"/>
      <c r="M9" s="106"/>
      <c r="N9" s="107"/>
    </row>
    <row r="10" spans="2:14" x14ac:dyDescent="0.25">
      <c r="B10" s="7" t="s">
        <v>6</v>
      </c>
      <c r="C10" s="108">
        <f>'calendrier 2026-2027'!O4+'calendrier 2026-2027'!O5+'calendrier 2026-2027'!O6+'calendrier 2026-2027'!O7+'calendrier 2026-2027'!O8+'calendrier 2026-2027'!O26+'calendrier 2026-2027'!O27+'calendrier 2026-2027'!O28+'calendrier 2026-2027'!O29+'calendrier 2026-2027'!O30</f>
        <v>254</v>
      </c>
      <c r="D10" s="106"/>
      <c r="E10" s="106"/>
      <c r="F10" s="107"/>
      <c r="G10" s="108">
        <f>'calendrier 2026-2027'!O9+'calendrier 2026-2027'!O31</f>
        <v>50</v>
      </c>
      <c r="H10" s="106"/>
      <c r="I10" s="106"/>
      <c r="J10" s="107"/>
      <c r="K10" s="108">
        <f>'calendrier 2026-2027'!O10+'calendrier 2026-2027'!O32</f>
        <v>50</v>
      </c>
      <c r="L10" s="106"/>
      <c r="M10" s="106"/>
      <c r="N10" s="107"/>
    </row>
    <row r="11" spans="2:14" x14ac:dyDescent="0.25">
      <c r="B11" s="7" t="s">
        <v>7</v>
      </c>
      <c r="C11" s="108">
        <f>'calendrier 2026-2027'!O15+'calendrier 2026-2027'!O16+'calendrier 2026-2027'!O17+'calendrier 2026-2027'!O18+'calendrier 2026-2027'!O19+'calendrier 2026-2027'!O37+'calendrier 2026-2027'!O38+'calendrier 2026-2027'!O39+'calendrier 2026-2027'!O40+'calendrier 2026-2027'!O41</f>
        <v>9</v>
      </c>
      <c r="D11" s="106"/>
      <c r="E11" s="106"/>
      <c r="F11" s="107"/>
      <c r="G11" s="108">
        <f>'calendrier 2026-2027'!O20+'calendrier 2026-2027'!O42</f>
        <v>1</v>
      </c>
      <c r="H11" s="106"/>
      <c r="I11" s="106"/>
      <c r="J11" s="107"/>
      <c r="K11" s="108">
        <f>'calendrier 2026-2027'!O21+'calendrier 2026-2027'!O43</f>
        <v>1</v>
      </c>
      <c r="L11" s="106"/>
      <c r="M11" s="106"/>
      <c r="N11" s="107"/>
    </row>
    <row r="12" spans="2:14" x14ac:dyDescent="0.25">
      <c r="B12" s="116" t="s">
        <v>8</v>
      </c>
      <c r="C12" s="108" t="s">
        <v>9</v>
      </c>
      <c r="D12" s="106"/>
      <c r="E12" s="106" t="s">
        <v>10</v>
      </c>
      <c r="F12" s="107"/>
      <c r="G12" s="108" t="s">
        <v>9</v>
      </c>
      <c r="H12" s="106"/>
      <c r="I12" s="106" t="s">
        <v>10</v>
      </c>
      <c r="J12" s="107"/>
      <c r="K12" s="108" t="s">
        <v>9</v>
      </c>
      <c r="L12" s="106"/>
      <c r="M12" s="106" t="s">
        <v>10</v>
      </c>
      <c r="N12" s="107"/>
    </row>
    <row r="13" spans="2:14" x14ac:dyDescent="0.25">
      <c r="B13" s="116"/>
      <c r="C13" s="108">
        <v>3</v>
      </c>
      <c r="D13" s="106"/>
      <c r="E13" s="106">
        <v>9</v>
      </c>
      <c r="F13" s="107"/>
      <c r="G13" s="108">
        <v>3</v>
      </c>
      <c r="H13" s="106"/>
      <c r="I13" s="106">
        <v>9</v>
      </c>
      <c r="J13" s="107"/>
      <c r="K13" s="108">
        <v>3</v>
      </c>
      <c r="L13" s="106"/>
      <c r="M13" s="106">
        <v>9</v>
      </c>
      <c r="N13" s="107"/>
    </row>
    <row r="14" spans="2:14" x14ac:dyDescent="0.25">
      <c r="B14" s="116"/>
      <c r="C14" s="8" t="s">
        <v>11</v>
      </c>
      <c r="D14" s="9" t="s">
        <v>12</v>
      </c>
      <c r="E14" s="9" t="s">
        <v>11</v>
      </c>
      <c r="F14" s="10" t="s">
        <v>12</v>
      </c>
      <c r="G14" s="8" t="s">
        <v>11</v>
      </c>
      <c r="H14" s="9" t="s">
        <v>12</v>
      </c>
      <c r="I14" s="9" t="s">
        <v>11</v>
      </c>
      <c r="J14" s="10" t="s">
        <v>12</v>
      </c>
      <c r="K14" s="8" t="s">
        <v>11</v>
      </c>
      <c r="L14" s="9" t="s">
        <v>12</v>
      </c>
      <c r="M14" s="9" t="s">
        <v>11</v>
      </c>
      <c r="N14" s="10" t="s">
        <v>12</v>
      </c>
    </row>
    <row r="15" spans="2:14" x14ac:dyDescent="0.25">
      <c r="B15" s="116"/>
      <c r="C15" s="8">
        <f>C13*C10</f>
        <v>762</v>
      </c>
      <c r="D15" s="9">
        <f>C13*C11</f>
        <v>27</v>
      </c>
      <c r="E15" s="9">
        <f>E13*C10</f>
        <v>2286</v>
      </c>
      <c r="F15" s="10">
        <f>E13*C11</f>
        <v>81</v>
      </c>
      <c r="G15" s="8">
        <f>G13*G10</f>
        <v>150</v>
      </c>
      <c r="H15" s="9">
        <f>G13*G11</f>
        <v>3</v>
      </c>
      <c r="I15" s="9">
        <f>I13*G10</f>
        <v>450</v>
      </c>
      <c r="J15" s="10">
        <f>I13*G11</f>
        <v>9</v>
      </c>
      <c r="K15" s="8">
        <f>K13*K10</f>
        <v>150</v>
      </c>
      <c r="L15" s="9">
        <f>K13*K11</f>
        <v>3</v>
      </c>
      <c r="M15" s="9">
        <f>M13*K10</f>
        <v>450</v>
      </c>
      <c r="N15" s="10">
        <f>M13*K11</f>
        <v>9</v>
      </c>
    </row>
    <row r="16" spans="2:14" x14ac:dyDescent="0.25">
      <c r="B16" s="7" t="s">
        <v>20</v>
      </c>
      <c r="C16" s="108">
        <v>1</v>
      </c>
      <c r="D16" s="106"/>
      <c r="E16" s="106"/>
      <c r="F16" s="107"/>
      <c r="G16" s="108">
        <v>1</v>
      </c>
      <c r="H16" s="106"/>
      <c r="I16" s="106"/>
      <c r="J16" s="107"/>
      <c r="K16" s="108">
        <v>1</v>
      </c>
      <c r="L16" s="106"/>
      <c r="M16" s="106"/>
      <c r="N16" s="107"/>
    </row>
    <row r="17" spans="2:14" x14ac:dyDescent="0.25">
      <c r="B17" s="7" t="s">
        <v>21</v>
      </c>
      <c r="C17" s="108">
        <f>SUM(C15:F15)</f>
        <v>3156</v>
      </c>
      <c r="D17" s="106"/>
      <c r="E17" s="106"/>
      <c r="F17" s="107"/>
      <c r="G17" s="108">
        <f>SUM(G15:J15)</f>
        <v>612</v>
      </c>
      <c r="H17" s="106"/>
      <c r="I17" s="106"/>
      <c r="J17" s="107"/>
      <c r="K17" s="108">
        <f>SUM(K15:N15)</f>
        <v>612</v>
      </c>
      <c r="L17" s="106"/>
      <c r="M17" s="106"/>
      <c r="N17" s="107"/>
    </row>
    <row r="18" spans="2:14" x14ac:dyDescent="0.25">
      <c r="B18" s="7" t="s">
        <v>22</v>
      </c>
      <c r="C18" s="11">
        <v>0</v>
      </c>
      <c r="D18" s="12">
        <v>0</v>
      </c>
      <c r="E18" s="12">
        <v>0</v>
      </c>
      <c r="F18" s="13">
        <v>0</v>
      </c>
      <c r="G18" s="11">
        <v>0</v>
      </c>
      <c r="H18" s="12">
        <v>0</v>
      </c>
      <c r="I18" s="12">
        <v>0</v>
      </c>
      <c r="J18" s="13">
        <v>0</v>
      </c>
      <c r="K18" s="11">
        <v>0</v>
      </c>
      <c r="L18" s="12">
        <v>0</v>
      </c>
      <c r="M18" s="12">
        <v>0</v>
      </c>
      <c r="N18" s="13">
        <v>0</v>
      </c>
    </row>
    <row r="19" spans="2:14" x14ac:dyDescent="0.25">
      <c r="B19" s="7" t="s">
        <v>23</v>
      </c>
      <c r="C19" s="14">
        <f>C18*C15</f>
        <v>0</v>
      </c>
      <c r="D19" s="15">
        <f t="shared" ref="D19:N19" si="0">D18*D15</f>
        <v>0</v>
      </c>
      <c r="E19" s="15">
        <f t="shared" si="0"/>
        <v>0</v>
      </c>
      <c r="F19" s="16">
        <f t="shared" si="0"/>
        <v>0</v>
      </c>
      <c r="G19" s="14">
        <f t="shared" si="0"/>
        <v>0</v>
      </c>
      <c r="H19" s="15">
        <f t="shared" si="0"/>
        <v>0</v>
      </c>
      <c r="I19" s="15">
        <f t="shared" si="0"/>
        <v>0</v>
      </c>
      <c r="J19" s="16">
        <f t="shared" si="0"/>
        <v>0</v>
      </c>
      <c r="K19" s="14">
        <f t="shared" si="0"/>
        <v>0</v>
      </c>
      <c r="L19" s="15">
        <f t="shared" si="0"/>
        <v>0</v>
      </c>
      <c r="M19" s="15">
        <f t="shared" si="0"/>
        <v>0</v>
      </c>
      <c r="N19" s="16">
        <f t="shared" si="0"/>
        <v>0</v>
      </c>
    </row>
    <row r="20" spans="2:14" ht="15.75" thickBot="1" x14ac:dyDescent="0.3">
      <c r="B20" s="7" t="s">
        <v>24</v>
      </c>
      <c r="C20" s="110">
        <f>SUM(C19:F19)</f>
        <v>0</v>
      </c>
      <c r="D20" s="111"/>
      <c r="E20" s="111"/>
      <c r="F20" s="112"/>
      <c r="G20" s="110">
        <f>SUM(G19:J19)</f>
        <v>0</v>
      </c>
      <c r="H20" s="111"/>
      <c r="I20" s="111"/>
      <c r="J20" s="112"/>
      <c r="K20" s="110">
        <f>SUM(K19:N19)</f>
        <v>0</v>
      </c>
      <c r="L20" s="111"/>
      <c r="M20" s="111"/>
      <c r="N20" s="112"/>
    </row>
    <row r="21" spans="2:14" ht="15.75" thickTop="1" x14ac:dyDescent="0.25">
      <c r="B21" s="7" t="s">
        <v>25</v>
      </c>
      <c r="C21" s="19" t="s">
        <v>26</v>
      </c>
      <c r="D21" s="18">
        <f>SUM(C20:N20)</f>
        <v>0</v>
      </c>
      <c r="E21" s="19" t="s">
        <v>27</v>
      </c>
      <c r="F21" s="20">
        <f>D21/12</f>
        <v>0</v>
      </c>
      <c r="G21" s="109"/>
      <c r="H21" s="109"/>
      <c r="I21" s="109"/>
      <c r="J21" s="109"/>
      <c r="K21" s="109"/>
      <c r="L21" s="109"/>
      <c r="M21" s="109"/>
      <c r="N21" s="109"/>
    </row>
    <row r="22" spans="2:14" ht="15.75" thickBot="1" x14ac:dyDescent="0.3">
      <c r="B22" s="17" t="s">
        <v>28</v>
      </c>
      <c r="C22" s="22" t="s">
        <v>26</v>
      </c>
      <c r="D22" s="21">
        <f>D21*1.2</f>
        <v>0</v>
      </c>
      <c r="E22" s="22" t="s">
        <v>27</v>
      </c>
      <c r="F22" s="23">
        <f>D22/12</f>
        <v>0</v>
      </c>
      <c r="G22" s="109"/>
      <c r="H22" s="109"/>
      <c r="I22" s="109"/>
      <c r="J22" s="109"/>
      <c r="K22" s="109"/>
      <c r="L22" s="109"/>
      <c r="M22" s="109"/>
      <c r="N22" s="109"/>
    </row>
    <row r="23" spans="2:14" ht="15.75" thickTop="1" x14ac:dyDescent="0.25">
      <c r="B23" s="7" t="s">
        <v>25</v>
      </c>
      <c r="C23" s="19" t="s">
        <v>58</v>
      </c>
      <c r="D23" s="20">
        <f>D21*1.5</f>
        <v>0</v>
      </c>
    </row>
    <row r="24" spans="2:14" ht="15.75" thickBot="1" x14ac:dyDescent="0.3">
      <c r="B24" s="17" t="s">
        <v>28</v>
      </c>
      <c r="C24" s="22" t="s">
        <v>58</v>
      </c>
      <c r="D24" s="23">
        <f>D22*1.5</f>
        <v>0</v>
      </c>
    </row>
    <row r="25" spans="2:14" x14ac:dyDescent="0.25">
      <c r="B25" s="54" t="s">
        <v>54</v>
      </c>
    </row>
    <row r="28" spans="2:14" ht="15.75" thickBot="1" x14ac:dyDescent="0.3"/>
    <row r="29" spans="2:14" x14ac:dyDescent="0.25">
      <c r="C29" s="78" t="s">
        <v>41</v>
      </c>
      <c r="D29" s="79"/>
      <c r="E29" s="80" t="s">
        <v>42</v>
      </c>
      <c r="F29" s="80"/>
      <c r="G29" s="80"/>
      <c r="H29" s="81"/>
    </row>
    <row r="30" spans="2:14" x14ac:dyDescent="0.25">
      <c r="C30" s="82" t="s">
        <v>43</v>
      </c>
      <c r="D30" s="83"/>
      <c r="E30" s="84" t="s">
        <v>65</v>
      </c>
      <c r="F30" s="84"/>
      <c r="G30" s="84"/>
      <c r="H30" s="85"/>
    </row>
    <row r="31" spans="2:14" x14ac:dyDescent="0.25">
      <c r="C31" s="86"/>
      <c r="D31" s="84"/>
      <c r="E31" s="84"/>
      <c r="F31" s="84"/>
      <c r="G31" s="84"/>
      <c r="H31" s="85"/>
    </row>
    <row r="32" spans="2:14" x14ac:dyDescent="0.25">
      <c r="C32" s="34" t="s">
        <v>44</v>
      </c>
      <c r="D32" s="33" t="s">
        <v>45</v>
      </c>
      <c r="E32" s="33" t="s">
        <v>46</v>
      </c>
      <c r="F32" s="84" t="s">
        <v>45</v>
      </c>
      <c r="G32" s="84"/>
      <c r="H32" s="85"/>
    </row>
    <row r="33" spans="3:8" x14ac:dyDescent="0.25">
      <c r="C33" s="30">
        <v>1</v>
      </c>
      <c r="D33" s="35">
        <v>46023</v>
      </c>
      <c r="E33" s="31">
        <v>1</v>
      </c>
      <c r="F33" s="87">
        <v>43831</v>
      </c>
      <c r="G33" s="87"/>
      <c r="H33" s="88"/>
    </row>
    <row r="34" spans="3:8" x14ac:dyDescent="0.25">
      <c r="C34" s="86"/>
      <c r="D34" s="84"/>
      <c r="E34" s="84"/>
      <c r="F34" s="84"/>
      <c r="G34" s="84"/>
      <c r="H34" s="85"/>
    </row>
    <row r="35" spans="3:8" x14ac:dyDescent="0.25">
      <c r="C35" s="89" t="s">
        <v>47</v>
      </c>
      <c r="D35" s="90"/>
      <c r="E35" s="91">
        <f>(0.15+(0.85*(E33/C33)))</f>
        <v>1</v>
      </c>
      <c r="F35" s="92"/>
      <c r="G35" s="91"/>
      <c r="H35" s="93"/>
    </row>
    <row r="36" spans="3:8" ht="15.75" thickBot="1" x14ac:dyDescent="0.3">
      <c r="C36" s="73" t="s">
        <v>48</v>
      </c>
      <c r="D36" s="74"/>
      <c r="E36" s="32">
        <f>ROUNDUP(E35,3)</f>
        <v>1</v>
      </c>
      <c r="F36" s="75"/>
      <c r="G36" s="76"/>
      <c r="H36" s="77"/>
    </row>
  </sheetData>
  <mergeCells count="56">
    <mergeCell ref="C13:D13"/>
    <mergeCell ref="M12:N12"/>
    <mergeCell ref="B12:B15"/>
    <mergeCell ref="G7:J7"/>
    <mergeCell ref="G8:J8"/>
    <mergeCell ref="G9:J9"/>
    <mergeCell ref="G10:J10"/>
    <mergeCell ref="G11:J11"/>
    <mergeCell ref="G12:H12"/>
    <mergeCell ref="I12:J12"/>
    <mergeCell ref="G13:H13"/>
    <mergeCell ref="I13:J13"/>
    <mergeCell ref="C7:F7"/>
    <mergeCell ref="C8:F8"/>
    <mergeCell ref="C9:F9"/>
    <mergeCell ref="C12:D12"/>
    <mergeCell ref="E12:F12"/>
    <mergeCell ref="K7:N7"/>
    <mergeCell ref="K8:N8"/>
    <mergeCell ref="K9:N9"/>
    <mergeCell ref="K10:N10"/>
    <mergeCell ref="K11:N11"/>
    <mergeCell ref="E13:F13"/>
    <mergeCell ref="C10:F10"/>
    <mergeCell ref="C11:F11"/>
    <mergeCell ref="G21:N22"/>
    <mergeCell ref="C20:F20"/>
    <mergeCell ref="G20:J20"/>
    <mergeCell ref="K20:N20"/>
    <mergeCell ref="K13:L13"/>
    <mergeCell ref="M13:N13"/>
    <mergeCell ref="C16:F16"/>
    <mergeCell ref="G16:J16"/>
    <mergeCell ref="K16:N16"/>
    <mergeCell ref="C17:F17"/>
    <mergeCell ref="G17:J17"/>
    <mergeCell ref="K17:N17"/>
    <mergeCell ref="K12:L12"/>
    <mergeCell ref="B2:N2"/>
    <mergeCell ref="B3:N3"/>
    <mergeCell ref="B4:N4"/>
    <mergeCell ref="B5:N5"/>
    <mergeCell ref="B6:N6"/>
    <mergeCell ref="C36:D36"/>
    <mergeCell ref="F36:H36"/>
    <mergeCell ref="C29:D29"/>
    <mergeCell ref="E29:H29"/>
    <mergeCell ref="C30:D30"/>
    <mergeCell ref="E30:H30"/>
    <mergeCell ref="C31:H31"/>
    <mergeCell ref="F32:H32"/>
    <mergeCell ref="F33:H33"/>
    <mergeCell ref="C34:H34"/>
    <mergeCell ref="C35:D35"/>
    <mergeCell ref="E35:F35"/>
    <mergeCell ref="G35:H35"/>
  </mergeCells>
  <pageMargins left="0.7" right="0.7" top="0.75" bottom="0.75" header="0.3" footer="0.3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525D4-305A-492F-AB33-E5AA4C50AA03}">
  <sheetPr>
    <pageSetUpPr fitToPage="1"/>
  </sheetPr>
  <dimension ref="B1:J28"/>
  <sheetViews>
    <sheetView workbookViewId="0">
      <selection activeCell="J22" sqref="J22"/>
    </sheetView>
  </sheetViews>
  <sheetFormatPr baseColWidth="10" defaultRowHeight="15" x14ac:dyDescent="0.25"/>
  <cols>
    <col min="2" max="2" width="56" customWidth="1"/>
  </cols>
  <sheetData>
    <row r="1" spans="2:10" ht="15.75" thickBot="1" x14ac:dyDescent="0.3"/>
    <row r="2" spans="2:10" ht="17.25" thickTop="1" thickBot="1" x14ac:dyDescent="0.3">
      <c r="B2" s="94" t="s">
        <v>29</v>
      </c>
      <c r="C2" s="95"/>
      <c r="D2" s="95"/>
      <c r="E2" s="95"/>
      <c r="F2" s="95"/>
      <c r="G2" s="95"/>
      <c r="H2" s="95"/>
      <c r="I2" s="95"/>
      <c r="J2" s="96"/>
    </row>
    <row r="3" spans="2:10" ht="16.5" thickTop="1" x14ac:dyDescent="0.25">
      <c r="B3" s="97" t="s">
        <v>79</v>
      </c>
      <c r="C3" s="98"/>
      <c r="D3" s="98"/>
      <c r="E3" s="98"/>
      <c r="F3" s="98"/>
      <c r="G3" s="98"/>
      <c r="H3" s="98"/>
      <c r="I3" s="98"/>
      <c r="J3" s="99"/>
    </row>
    <row r="4" spans="2:10" ht="15.75" x14ac:dyDescent="0.25">
      <c r="B4" s="100" t="s">
        <v>59</v>
      </c>
      <c r="C4" s="101"/>
      <c r="D4" s="101"/>
      <c r="E4" s="101"/>
      <c r="F4" s="101"/>
      <c r="G4" s="101"/>
      <c r="H4" s="101"/>
      <c r="I4" s="101"/>
      <c r="J4" s="102"/>
    </row>
    <row r="5" spans="2:10" ht="15.75" x14ac:dyDescent="0.25">
      <c r="B5" s="100" t="s">
        <v>55</v>
      </c>
      <c r="C5" s="101"/>
      <c r="D5" s="101"/>
      <c r="E5" s="101"/>
      <c r="F5" s="101"/>
      <c r="G5" s="101"/>
      <c r="H5" s="101"/>
      <c r="I5" s="101"/>
      <c r="J5" s="102"/>
    </row>
    <row r="6" spans="2:10" ht="15.75" thickBot="1" x14ac:dyDescent="0.3">
      <c r="B6" s="103"/>
      <c r="C6" s="104"/>
      <c r="D6" s="104"/>
      <c r="E6" s="104"/>
      <c r="F6" s="104"/>
      <c r="G6" s="104"/>
      <c r="H6" s="104"/>
      <c r="I6" s="104"/>
      <c r="J6" s="105"/>
    </row>
    <row r="7" spans="2:10" ht="15.75" thickTop="1" x14ac:dyDescent="0.25">
      <c r="B7" s="117" t="s">
        <v>40</v>
      </c>
      <c r="C7" s="118"/>
      <c r="D7" s="118"/>
      <c r="E7" s="118"/>
      <c r="F7" s="118"/>
      <c r="G7" s="118"/>
      <c r="H7" s="118"/>
      <c r="I7" s="118"/>
      <c r="J7" s="119"/>
    </row>
    <row r="8" spans="2:10" x14ac:dyDescent="0.25">
      <c r="B8" s="120"/>
      <c r="C8" s="121"/>
      <c r="D8" s="121"/>
      <c r="E8" s="121"/>
      <c r="F8" s="121"/>
      <c r="G8" s="121"/>
      <c r="H8" s="121"/>
      <c r="I8" s="121"/>
      <c r="J8" s="122"/>
    </row>
    <row r="9" spans="2:10" ht="15.75" thickBot="1" x14ac:dyDescent="0.3">
      <c r="B9" s="123"/>
      <c r="C9" s="124"/>
      <c r="D9" s="124"/>
      <c r="E9" s="124"/>
      <c r="F9" s="124"/>
      <c r="G9" s="124"/>
      <c r="H9" s="124"/>
      <c r="I9" s="124"/>
      <c r="J9" s="125"/>
    </row>
    <row r="10" spans="2:10" ht="17.25" thickTop="1" thickBot="1" x14ac:dyDescent="0.3">
      <c r="B10" s="126" t="s">
        <v>31</v>
      </c>
      <c r="C10" s="131" t="s">
        <v>35</v>
      </c>
      <c r="D10" s="131"/>
      <c r="E10" s="131"/>
      <c r="F10" s="131"/>
      <c r="G10" s="131"/>
      <c r="H10" s="131"/>
      <c r="I10" s="131"/>
      <c r="J10" s="132"/>
    </row>
    <row r="11" spans="2:10" ht="15.75" thickTop="1" x14ac:dyDescent="0.25">
      <c r="B11" s="127"/>
      <c r="C11" s="129" t="s">
        <v>19</v>
      </c>
      <c r="D11" s="130"/>
      <c r="E11" s="129" t="s">
        <v>1</v>
      </c>
      <c r="F11" s="130"/>
      <c r="G11" s="129" t="s">
        <v>38</v>
      </c>
      <c r="H11" s="130"/>
      <c r="I11" s="129" t="s">
        <v>39</v>
      </c>
      <c r="J11" s="130"/>
    </row>
    <row r="12" spans="2:10" ht="15.75" thickBot="1" x14ac:dyDescent="0.3">
      <c r="B12" s="128"/>
      <c r="C12" s="28" t="s">
        <v>36</v>
      </c>
      <c r="D12" s="29" t="s">
        <v>37</v>
      </c>
      <c r="E12" s="28" t="s">
        <v>36</v>
      </c>
      <c r="F12" s="29" t="s">
        <v>37</v>
      </c>
      <c r="G12" s="28" t="s">
        <v>36</v>
      </c>
      <c r="H12" s="29" t="s">
        <v>37</v>
      </c>
      <c r="I12" s="28" t="s">
        <v>36</v>
      </c>
      <c r="J12" s="29" t="s">
        <v>37</v>
      </c>
    </row>
    <row r="13" spans="2:10" ht="15.75" thickTop="1" x14ac:dyDescent="0.25">
      <c r="B13" s="25" t="s">
        <v>32</v>
      </c>
      <c r="C13" s="39">
        <v>0</v>
      </c>
      <c r="D13" s="40">
        <v>0</v>
      </c>
      <c r="E13" s="39">
        <v>0</v>
      </c>
      <c r="F13" s="40">
        <v>0</v>
      </c>
      <c r="G13" s="39">
        <v>0</v>
      </c>
      <c r="H13" s="40">
        <v>0</v>
      </c>
      <c r="I13" s="39">
        <v>0</v>
      </c>
      <c r="J13" s="40">
        <v>0</v>
      </c>
    </row>
    <row r="14" spans="2:10" x14ac:dyDescent="0.25">
      <c r="B14" s="26" t="s">
        <v>33</v>
      </c>
      <c r="C14" s="41">
        <v>0</v>
      </c>
      <c r="D14" s="42">
        <v>0</v>
      </c>
      <c r="E14" s="41">
        <v>0</v>
      </c>
      <c r="F14" s="42">
        <v>0</v>
      </c>
      <c r="G14" s="41">
        <v>0</v>
      </c>
      <c r="H14" s="42">
        <v>0</v>
      </c>
      <c r="I14" s="41">
        <v>0</v>
      </c>
      <c r="J14" s="42">
        <v>0</v>
      </c>
    </row>
    <row r="15" spans="2:10" ht="41.25" customHeight="1" thickBot="1" x14ac:dyDescent="0.3">
      <c r="B15" s="27" t="s">
        <v>34</v>
      </c>
      <c r="C15" s="49">
        <v>0</v>
      </c>
      <c r="D15" s="50">
        <v>0</v>
      </c>
      <c r="E15" s="49">
        <v>0</v>
      </c>
      <c r="F15" s="50">
        <v>0</v>
      </c>
      <c r="G15" s="49">
        <v>0</v>
      </c>
      <c r="H15" s="50">
        <v>0</v>
      </c>
      <c r="I15" s="49">
        <v>0</v>
      </c>
      <c r="J15" s="50">
        <v>0</v>
      </c>
    </row>
    <row r="16" spans="2:10" ht="15.75" thickTop="1" x14ac:dyDescent="0.25"/>
    <row r="17" spans="2:8" x14ac:dyDescent="0.25">
      <c r="B17" s="54" t="s">
        <v>54</v>
      </c>
    </row>
    <row r="20" spans="2:8" ht="15.75" thickBot="1" x14ac:dyDescent="0.3"/>
    <row r="21" spans="2:8" x14ac:dyDescent="0.25">
      <c r="C21" s="78" t="s">
        <v>41</v>
      </c>
      <c r="D21" s="79"/>
      <c r="E21" s="80" t="s">
        <v>42</v>
      </c>
      <c r="F21" s="80"/>
      <c r="G21" s="80"/>
      <c r="H21" s="81"/>
    </row>
    <row r="22" spans="2:8" x14ac:dyDescent="0.25">
      <c r="C22" s="82" t="s">
        <v>43</v>
      </c>
      <c r="D22" s="83"/>
      <c r="E22" s="84" t="s">
        <v>65</v>
      </c>
      <c r="F22" s="84"/>
      <c r="G22" s="84"/>
      <c r="H22" s="85"/>
    </row>
    <row r="23" spans="2:8" x14ac:dyDescent="0.25">
      <c r="C23" s="86"/>
      <c r="D23" s="84"/>
      <c r="E23" s="84"/>
      <c r="F23" s="84"/>
      <c r="G23" s="84"/>
      <c r="H23" s="85"/>
    </row>
    <row r="24" spans="2:8" x14ac:dyDescent="0.25">
      <c r="C24" s="34" t="s">
        <v>44</v>
      </c>
      <c r="D24" s="33" t="s">
        <v>45</v>
      </c>
      <c r="E24" s="33" t="s">
        <v>46</v>
      </c>
      <c r="F24" s="84" t="s">
        <v>45</v>
      </c>
      <c r="G24" s="84"/>
      <c r="H24" s="85"/>
    </row>
    <row r="25" spans="2:8" x14ac:dyDescent="0.25">
      <c r="C25" s="30">
        <v>1</v>
      </c>
      <c r="D25" s="35">
        <v>46023</v>
      </c>
      <c r="E25" s="31">
        <v>1</v>
      </c>
      <c r="F25" s="87">
        <v>43831</v>
      </c>
      <c r="G25" s="87"/>
      <c r="H25" s="88"/>
    </row>
    <row r="26" spans="2:8" x14ac:dyDescent="0.25">
      <c r="C26" s="86"/>
      <c r="D26" s="84"/>
      <c r="E26" s="84"/>
      <c r="F26" s="84"/>
      <c r="G26" s="84"/>
      <c r="H26" s="85"/>
    </row>
    <row r="27" spans="2:8" x14ac:dyDescent="0.25">
      <c r="C27" s="89" t="s">
        <v>47</v>
      </c>
      <c r="D27" s="90"/>
      <c r="E27" s="91">
        <f>(0.15+(0.85*(E25/C25)))</f>
        <v>1</v>
      </c>
      <c r="F27" s="92"/>
      <c r="G27" s="91"/>
      <c r="H27" s="93"/>
    </row>
    <row r="28" spans="2:8" ht="15.75" thickBot="1" x14ac:dyDescent="0.3">
      <c r="C28" s="73" t="s">
        <v>48</v>
      </c>
      <c r="D28" s="74"/>
      <c r="E28" s="32">
        <f>ROUNDUP(E27,3)</f>
        <v>1</v>
      </c>
      <c r="F28" s="75"/>
      <c r="G28" s="76"/>
      <c r="H28" s="77"/>
    </row>
  </sheetData>
  <mergeCells count="25">
    <mergeCell ref="B10:B12"/>
    <mergeCell ref="C11:D11"/>
    <mergeCell ref="E11:F11"/>
    <mergeCell ref="G11:H11"/>
    <mergeCell ref="I11:J11"/>
    <mergeCell ref="C10:J10"/>
    <mergeCell ref="B6:J6"/>
    <mergeCell ref="B7:J9"/>
    <mergeCell ref="B3:J3"/>
    <mergeCell ref="B2:J2"/>
    <mergeCell ref="B4:J4"/>
    <mergeCell ref="B5:J5"/>
    <mergeCell ref="C21:D21"/>
    <mergeCell ref="E21:H21"/>
    <mergeCell ref="C22:D22"/>
    <mergeCell ref="E22:H22"/>
    <mergeCell ref="C23:H23"/>
    <mergeCell ref="C28:D28"/>
    <mergeCell ref="F28:H28"/>
    <mergeCell ref="F24:H24"/>
    <mergeCell ref="F25:H25"/>
    <mergeCell ref="C26:H26"/>
    <mergeCell ref="C27:D27"/>
    <mergeCell ref="E27:F27"/>
    <mergeCell ref="G27:H27"/>
  </mergeCells>
  <pageMargins left="0.7" right="0.7" top="0.75" bottom="0.75" header="0.3" footer="0.3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9DB6A-0BEE-47B3-A918-4D9331AC6780}">
  <dimension ref="B1:K19"/>
  <sheetViews>
    <sheetView topLeftCell="B1" workbookViewId="0">
      <selection activeCell="D27" sqref="D27"/>
    </sheetView>
  </sheetViews>
  <sheetFormatPr baseColWidth="10" defaultRowHeight="15" x14ac:dyDescent="0.25"/>
  <cols>
    <col min="2" max="2" width="36.42578125" customWidth="1"/>
    <col min="3" max="3" width="20.85546875" customWidth="1"/>
    <col min="4" max="4" width="26.140625" customWidth="1"/>
    <col min="5" max="5" width="23.42578125" customWidth="1"/>
    <col min="6" max="6" width="28.7109375" customWidth="1"/>
    <col min="7" max="7" width="20.28515625" customWidth="1"/>
    <col min="8" max="8" width="28.28515625" customWidth="1"/>
    <col min="9" max="9" width="23.140625" customWidth="1"/>
    <col min="10" max="10" width="20.42578125" customWidth="1"/>
    <col min="11" max="11" width="20.7109375" customWidth="1"/>
  </cols>
  <sheetData>
    <row r="1" spans="2:11" ht="15.75" thickBot="1" x14ac:dyDescent="0.3"/>
    <row r="2" spans="2:11" ht="17.25" thickTop="1" thickBot="1" x14ac:dyDescent="0.3">
      <c r="B2" s="94" t="s">
        <v>29</v>
      </c>
      <c r="C2" s="95"/>
      <c r="D2" s="95"/>
      <c r="E2" s="95"/>
      <c r="F2" s="95"/>
      <c r="G2" s="95"/>
      <c r="H2" s="95"/>
      <c r="I2" s="95"/>
      <c r="J2" s="95"/>
      <c r="K2" s="96"/>
    </row>
    <row r="3" spans="2:11" ht="16.5" thickTop="1" x14ac:dyDescent="0.25">
      <c r="B3" s="97" t="s">
        <v>49</v>
      </c>
      <c r="C3" s="98"/>
      <c r="D3" s="98"/>
      <c r="E3" s="98"/>
      <c r="F3" s="98"/>
      <c r="G3" s="98"/>
      <c r="H3" s="98"/>
      <c r="I3" s="98"/>
      <c r="J3" s="98"/>
      <c r="K3" s="99"/>
    </row>
    <row r="4" spans="2:11" ht="15.75" x14ac:dyDescent="0.25">
      <c r="B4" s="100" t="s">
        <v>59</v>
      </c>
      <c r="C4" s="101"/>
      <c r="D4" s="101"/>
      <c r="E4" s="101"/>
      <c r="F4" s="101"/>
      <c r="G4" s="101"/>
      <c r="H4" s="101"/>
      <c r="I4" s="101"/>
      <c r="J4" s="101"/>
      <c r="K4" s="102"/>
    </row>
    <row r="5" spans="2:11" ht="15.75" x14ac:dyDescent="0.25">
      <c r="B5" s="100" t="s">
        <v>30</v>
      </c>
      <c r="C5" s="101"/>
      <c r="D5" s="101"/>
      <c r="E5" s="101"/>
      <c r="F5" s="101"/>
      <c r="G5" s="101"/>
      <c r="H5" s="101"/>
      <c r="I5" s="101"/>
      <c r="J5" s="101"/>
      <c r="K5" s="102"/>
    </row>
    <row r="6" spans="2:11" ht="15.75" thickBot="1" x14ac:dyDescent="0.3">
      <c r="B6" s="103"/>
      <c r="C6" s="104"/>
      <c r="D6" s="104"/>
      <c r="E6" s="104"/>
      <c r="F6" s="104"/>
      <c r="G6" s="104"/>
      <c r="H6" s="104"/>
      <c r="I6" s="104"/>
      <c r="J6" s="104"/>
      <c r="K6" s="105"/>
    </row>
    <row r="7" spans="2:11" ht="16.5" thickTop="1" thickBot="1" x14ac:dyDescent="0.3">
      <c r="B7" s="133"/>
      <c r="C7" s="134"/>
      <c r="D7" s="134"/>
      <c r="E7" s="134"/>
      <c r="F7" s="134"/>
      <c r="G7" s="134"/>
      <c r="H7" s="134"/>
      <c r="I7" s="134"/>
      <c r="J7" s="134"/>
      <c r="K7" s="135"/>
    </row>
    <row r="8" spans="2:11" ht="17.25" thickTop="1" thickBot="1" x14ac:dyDescent="0.3">
      <c r="B8" s="126" t="s">
        <v>31</v>
      </c>
      <c r="C8" s="36"/>
      <c r="D8" s="131" t="s">
        <v>35</v>
      </c>
      <c r="E8" s="131"/>
      <c r="F8" s="131"/>
      <c r="G8" s="131"/>
      <c r="H8" s="131"/>
      <c r="I8" s="131"/>
      <c r="J8" s="131"/>
      <c r="K8" s="132"/>
    </row>
    <row r="9" spans="2:11" ht="16.5" thickTop="1" x14ac:dyDescent="0.25">
      <c r="B9" s="127"/>
      <c r="C9" s="37" t="s">
        <v>52</v>
      </c>
      <c r="D9" s="139" t="s">
        <v>19</v>
      </c>
      <c r="E9" s="130"/>
      <c r="F9" s="129" t="s">
        <v>1</v>
      </c>
      <c r="G9" s="130"/>
      <c r="H9" s="129" t="s">
        <v>38</v>
      </c>
      <c r="I9" s="130"/>
      <c r="J9" s="129" t="s">
        <v>39</v>
      </c>
      <c r="K9" s="130"/>
    </row>
    <row r="10" spans="2:11" ht="16.5" thickBot="1" x14ac:dyDescent="0.3">
      <c r="B10" s="128"/>
      <c r="C10" s="38"/>
      <c r="D10" s="48" t="s">
        <v>36</v>
      </c>
      <c r="E10" s="29" t="s">
        <v>37</v>
      </c>
      <c r="F10" s="28" t="s">
        <v>36</v>
      </c>
      <c r="G10" s="29" t="s">
        <v>37</v>
      </c>
      <c r="H10" s="28" t="s">
        <v>36</v>
      </c>
      <c r="I10" s="29" t="s">
        <v>37</v>
      </c>
      <c r="J10" s="28" t="s">
        <v>36</v>
      </c>
      <c r="K10" s="29" t="s">
        <v>37</v>
      </c>
    </row>
    <row r="11" spans="2:11" ht="15.75" thickTop="1" x14ac:dyDescent="0.25">
      <c r="B11" s="25" t="s">
        <v>32</v>
      </c>
      <c r="C11" s="45">
        <v>1</v>
      </c>
      <c r="D11" s="55">
        <f>'BPU 2026'!C13*C11</f>
        <v>0</v>
      </c>
      <c r="E11" s="56">
        <f>'BPU 2026'!D13*C11</f>
        <v>0</v>
      </c>
      <c r="F11" s="55">
        <f>'BPU 2026'!E13*C11</f>
        <v>0</v>
      </c>
      <c r="G11" s="56">
        <f>'BPU 2026'!F13*C11</f>
        <v>0</v>
      </c>
      <c r="H11" s="55">
        <f>'BPU 2026'!G13*C11</f>
        <v>0</v>
      </c>
      <c r="I11" s="56">
        <f>'BPU 2026'!H13*C11</f>
        <v>0</v>
      </c>
      <c r="J11" s="55">
        <f>'BPU 2026'!I13*C11</f>
        <v>0</v>
      </c>
      <c r="K11" s="56">
        <f>'BPU 2026'!J13*C11</f>
        <v>0</v>
      </c>
    </row>
    <row r="12" spans="2:11" x14ac:dyDescent="0.25">
      <c r="B12" s="26" t="s">
        <v>33</v>
      </c>
      <c r="C12" s="46">
        <v>1</v>
      </c>
      <c r="D12" s="57">
        <f>'BPU 2026'!C14*C12</f>
        <v>0</v>
      </c>
      <c r="E12" s="58">
        <f>'BPU 2026'!D14*C12</f>
        <v>0</v>
      </c>
      <c r="F12" s="57">
        <f>'BPU 2026'!E14*C12</f>
        <v>0</v>
      </c>
      <c r="G12" s="58">
        <f>'BPU 2026'!F14*C12</f>
        <v>0</v>
      </c>
      <c r="H12" s="57">
        <f>'BPU 2026'!G14*C12</f>
        <v>0</v>
      </c>
      <c r="I12" s="58">
        <f>'BPU 2026'!H14*C12</f>
        <v>0</v>
      </c>
      <c r="J12" s="57">
        <f>'BPU 2026'!I14*C12</f>
        <v>0</v>
      </c>
      <c r="K12" s="58">
        <f>'BPU 2026'!J14*C12</f>
        <v>0</v>
      </c>
    </row>
    <row r="13" spans="2:11" ht="60.75" thickBot="1" x14ac:dyDescent="0.3">
      <c r="B13" s="27" t="s">
        <v>34</v>
      </c>
      <c r="C13" s="47">
        <v>1</v>
      </c>
      <c r="D13" s="59">
        <f>'BPU 2026'!C15*C13</f>
        <v>0</v>
      </c>
      <c r="E13" s="60">
        <f>'BPU 2026'!D15*C13</f>
        <v>0</v>
      </c>
      <c r="F13" s="59">
        <f>'BPU 2026'!E15*C13</f>
        <v>0</v>
      </c>
      <c r="G13" s="60">
        <f>'BPU 2026'!F15*C13</f>
        <v>0</v>
      </c>
      <c r="H13" s="59">
        <f>'BPU 2026'!G15*C13</f>
        <v>0</v>
      </c>
      <c r="I13" s="60">
        <f>'BPU 2026'!H15*C13</f>
        <v>0</v>
      </c>
      <c r="J13" s="59">
        <f>'BPU 2026'!I15*C13</f>
        <v>0</v>
      </c>
      <c r="K13" s="60">
        <f>'BPU 2026'!J15*C13</f>
        <v>0</v>
      </c>
    </row>
    <row r="14" spans="2:11" ht="16.5" thickTop="1" thickBot="1" x14ac:dyDescent="0.3">
      <c r="B14" s="51"/>
      <c r="C14" s="52"/>
      <c r="D14" s="61">
        <f t="shared" ref="D14:K14" si="0">SUM(D11:D13)</f>
        <v>0</v>
      </c>
      <c r="E14" s="62">
        <f t="shared" si="0"/>
        <v>0</v>
      </c>
      <c r="F14" s="61">
        <f t="shared" si="0"/>
        <v>0</v>
      </c>
      <c r="G14" s="62">
        <f t="shared" si="0"/>
        <v>0</v>
      </c>
      <c r="H14" s="61">
        <f t="shared" si="0"/>
        <v>0</v>
      </c>
      <c r="I14" s="62">
        <f t="shared" si="0"/>
        <v>0</v>
      </c>
      <c r="J14" s="61">
        <f t="shared" si="0"/>
        <v>0</v>
      </c>
      <c r="K14" s="62">
        <f t="shared" si="0"/>
        <v>0</v>
      </c>
    </row>
    <row r="15" spans="2:11" ht="17.25" thickTop="1" thickBot="1" x14ac:dyDescent="0.3">
      <c r="B15" s="136" t="s">
        <v>56</v>
      </c>
      <c r="C15" s="137"/>
      <c r="D15" s="138"/>
      <c r="E15" s="43" t="s">
        <v>50</v>
      </c>
      <c r="F15" s="44">
        <f>D14+E14+F14+G14+H14+I14+J14+K14</f>
        <v>0</v>
      </c>
      <c r="G15" s="43" t="s">
        <v>51</v>
      </c>
      <c r="H15" s="53">
        <f>F15*1.2</f>
        <v>0</v>
      </c>
    </row>
    <row r="16" spans="2:11" ht="17.25" thickTop="1" thickBot="1" x14ac:dyDescent="0.3">
      <c r="B16" s="136" t="s">
        <v>57</v>
      </c>
      <c r="C16" s="137"/>
      <c r="D16" s="138"/>
      <c r="E16" s="43" t="s">
        <v>50</v>
      </c>
      <c r="F16" s="44">
        <f>F15*1.5</f>
        <v>0</v>
      </c>
      <c r="G16" s="43" t="s">
        <v>51</v>
      </c>
      <c r="H16" s="53">
        <f>H15*1.5</f>
        <v>0</v>
      </c>
    </row>
    <row r="17" spans="2:2" ht="15.75" thickTop="1" x14ac:dyDescent="0.25"/>
    <row r="19" spans="2:2" x14ac:dyDescent="0.25">
      <c r="B19" s="54" t="s">
        <v>53</v>
      </c>
    </row>
  </sheetData>
  <mergeCells count="14">
    <mergeCell ref="B16:D16"/>
    <mergeCell ref="B3:K3"/>
    <mergeCell ref="B4:K4"/>
    <mergeCell ref="B5:K5"/>
    <mergeCell ref="B6:K6"/>
    <mergeCell ref="B2:K2"/>
    <mergeCell ref="B7:K7"/>
    <mergeCell ref="B15:D15"/>
    <mergeCell ref="B8:B10"/>
    <mergeCell ref="D8:K8"/>
    <mergeCell ref="D9:E9"/>
    <mergeCell ref="F9:G9"/>
    <mergeCell ref="H9:I9"/>
    <mergeCell ref="J9:K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A5B0C-95F3-4885-8B59-1FB74DFD0586}">
  <dimension ref="B2:O47"/>
  <sheetViews>
    <sheetView tabSelected="1" workbookViewId="0">
      <selection activeCell="R37" sqref="R37"/>
    </sheetView>
  </sheetViews>
  <sheetFormatPr baseColWidth="10" defaultRowHeight="15" x14ac:dyDescent="0.25"/>
  <cols>
    <col min="1" max="1" width="2.28515625" customWidth="1"/>
    <col min="16" max="16" width="2.42578125" customWidth="1"/>
  </cols>
  <sheetData>
    <row r="2" spans="2:15" x14ac:dyDescent="0.25">
      <c r="B2" s="140" t="s">
        <v>60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2"/>
    </row>
    <row r="3" spans="2:15" x14ac:dyDescent="0.25">
      <c r="B3" s="6"/>
      <c r="C3" s="69" t="s">
        <v>66</v>
      </c>
      <c r="D3" s="69" t="s">
        <v>67</v>
      </c>
      <c r="E3" s="69" t="s">
        <v>68</v>
      </c>
      <c r="F3" s="69" t="s">
        <v>69</v>
      </c>
      <c r="G3" s="69" t="s">
        <v>70</v>
      </c>
      <c r="H3" s="69" t="s">
        <v>71</v>
      </c>
      <c r="I3" s="69" t="s">
        <v>72</v>
      </c>
      <c r="J3" s="69" t="s">
        <v>73</v>
      </c>
      <c r="K3" s="69" t="s">
        <v>74</v>
      </c>
      <c r="L3" s="69" t="s">
        <v>75</v>
      </c>
      <c r="M3" s="69" t="s">
        <v>76</v>
      </c>
      <c r="N3" s="69" t="s">
        <v>77</v>
      </c>
      <c r="O3" s="64" t="s">
        <v>18</v>
      </c>
    </row>
    <row r="4" spans="2:15" ht="15.75" x14ac:dyDescent="0.25">
      <c r="B4" s="1" t="s">
        <v>13</v>
      </c>
      <c r="C4" s="66"/>
      <c r="D4" s="66"/>
      <c r="E4" s="2">
        <v>5</v>
      </c>
      <c r="F4" s="2">
        <v>3</v>
      </c>
      <c r="G4" s="2">
        <v>3</v>
      </c>
      <c r="H4" s="2">
        <v>5</v>
      </c>
      <c r="I4" s="2">
        <v>5</v>
      </c>
      <c r="J4" s="63">
        <v>5</v>
      </c>
      <c r="K4" s="63">
        <v>5</v>
      </c>
      <c r="L4" s="63">
        <v>4</v>
      </c>
      <c r="M4" s="63">
        <v>5</v>
      </c>
      <c r="N4" s="63">
        <v>4</v>
      </c>
      <c r="O4" s="3">
        <f>SUM(C4:N4)</f>
        <v>44</v>
      </c>
    </row>
    <row r="5" spans="2:15" ht="15.75" x14ac:dyDescent="0.25">
      <c r="B5" s="1" t="s">
        <v>14</v>
      </c>
      <c r="C5" s="66"/>
      <c r="D5" s="66"/>
      <c r="E5" s="2">
        <v>5</v>
      </c>
      <c r="F5" s="2">
        <v>4</v>
      </c>
      <c r="G5" s="2">
        <v>4</v>
      </c>
      <c r="H5" s="2">
        <v>5</v>
      </c>
      <c r="I5" s="2">
        <v>4</v>
      </c>
      <c r="J5" s="63">
        <v>5</v>
      </c>
      <c r="K5" s="63">
        <v>5</v>
      </c>
      <c r="L5" s="63">
        <v>4</v>
      </c>
      <c r="M5" s="63">
        <v>5</v>
      </c>
      <c r="N5" s="63">
        <v>5</v>
      </c>
      <c r="O5" s="3">
        <f t="shared" ref="O5:O10" si="0">SUM(C5:N5)</f>
        <v>46</v>
      </c>
    </row>
    <row r="6" spans="2:15" ht="15.75" x14ac:dyDescent="0.25">
      <c r="B6" s="1" t="s">
        <v>15</v>
      </c>
      <c r="C6" s="66"/>
      <c r="D6" s="66"/>
      <c r="E6" s="2">
        <v>4</v>
      </c>
      <c r="F6" s="2">
        <v>5</v>
      </c>
      <c r="G6" s="2">
        <v>4</v>
      </c>
      <c r="H6" s="2">
        <v>4</v>
      </c>
      <c r="I6" s="2">
        <v>5</v>
      </c>
      <c r="J6" s="63">
        <v>5</v>
      </c>
      <c r="K6" s="63">
        <v>4</v>
      </c>
      <c r="L6" s="63">
        <v>4</v>
      </c>
      <c r="M6" s="63">
        <v>3</v>
      </c>
      <c r="N6" s="63">
        <v>5</v>
      </c>
      <c r="O6" s="3">
        <f t="shared" si="0"/>
        <v>43</v>
      </c>
    </row>
    <row r="7" spans="2:15" ht="15.75" x14ac:dyDescent="0.25">
      <c r="B7" s="1" t="s">
        <v>16</v>
      </c>
      <c r="C7" s="66"/>
      <c r="D7" s="66"/>
      <c r="E7" s="2">
        <v>4</v>
      </c>
      <c r="F7" s="2">
        <v>5</v>
      </c>
      <c r="G7" s="2">
        <v>3</v>
      </c>
      <c r="H7" s="2">
        <v>4</v>
      </c>
      <c r="I7" s="2">
        <v>4</v>
      </c>
      <c r="J7" s="63">
        <v>4</v>
      </c>
      <c r="K7" s="63">
        <v>4</v>
      </c>
      <c r="L7" s="63">
        <v>5</v>
      </c>
      <c r="M7" s="63">
        <v>4</v>
      </c>
      <c r="N7" s="63">
        <v>5</v>
      </c>
      <c r="O7" s="3">
        <f t="shared" si="0"/>
        <v>42</v>
      </c>
    </row>
    <row r="8" spans="2:15" ht="15.75" x14ac:dyDescent="0.25">
      <c r="B8" s="1" t="s">
        <v>17</v>
      </c>
      <c r="C8" s="66"/>
      <c r="D8" s="66"/>
      <c r="E8" s="2">
        <v>4</v>
      </c>
      <c r="F8" s="2">
        <v>4</v>
      </c>
      <c r="G8" s="2">
        <v>3</v>
      </c>
      <c r="H8" s="2">
        <v>4</v>
      </c>
      <c r="I8" s="2">
        <v>4</v>
      </c>
      <c r="J8" s="63">
        <v>4</v>
      </c>
      <c r="K8" s="63">
        <v>4</v>
      </c>
      <c r="L8" s="63">
        <v>5</v>
      </c>
      <c r="M8" s="63">
        <v>4</v>
      </c>
      <c r="N8" s="63">
        <v>3</v>
      </c>
      <c r="O8" s="3">
        <f t="shared" si="0"/>
        <v>39</v>
      </c>
    </row>
    <row r="9" spans="2:15" ht="15.75" x14ac:dyDescent="0.25">
      <c r="B9" s="1" t="s">
        <v>1</v>
      </c>
      <c r="C9" s="66"/>
      <c r="D9" s="66"/>
      <c r="E9" s="2">
        <v>4</v>
      </c>
      <c r="F9" s="2">
        <v>4</v>
      </c>
      <c r="G9" s="2">
        <v>5</v>
      </c>
      <c r="H9" s="2">
        <v>4</v>
      </c>
      <c r="I9" s="2">
        <v>4</v>
      </c>
      <c r="J9" s="63">
        <v>3</v>
      </c>
      <c r="K9" s="63">
        <v>4</v>
      </c>
      <c r="L9" s="63">
        <v>5</v>
      </c>
      <c r="M9" s="63">
        <v>4</v>
      </c>
      <c r="N9" s="63">
        <v>4</v>
      </c>
      <c r="O9" s="3">
        <f t="shared" si="0"/>
        <v>41</v>
      </c>
    </row>
    <row r="10" spans="2:15" ht="15.75" x14ac:dyDescent="0.25">
      <c r="B10" s="1" t="s">
        <v>2</v>
      </c>
      <c r="C10" s="66"/>
      <c r="D10" s="66"/>
      <c r="E10" s="2">
        <v>5</v>
      </c>
      <c r="F10" s="2">
        <v>4</v>
      </c>
      <c r="G10" s="2">
        <v>5</v>
      </c>
      <c r="H10" s="2">
        <v>4</v>
      </c>
      <c r="I10" s="2">
        <v>4</v>
      </c>
      <c r="J10" s="63">
        <v>4</v>
      </c>
      <c r="K10" s="63">
        <v>4</v>
      </c>
      <c r="L10" s="63">
        <v>4</v>
      </c>
      <c r="M10" s="63">
        <v>3</v>
      </c>
      <c r="N10" s="63">
        <v>4</v>
      </c>
      <c r="O10" s="3">
        <f t="shared" si="0"/>
        <v>41</v>
      </c>
    </row>
    <row r="11" spans="2:15" x14ac:dyDescent="0.25">
      <c r="B11" s="4" t="s">
        <v>18</v>
      </c>
      <c r="C11" s="67">
        <f>SUM(C4:C10)</f>
        <v>0</v>
      </c>
      <c r="D11" s="67">
        <f>SUM(D4:D10)</f>
        <v>0</v>
      </c>
      <c r="E11" s="5">
        <f>SUM(E4:E10)</f>
        <v>31</v>
      </c>
      <c r="F11" s="5">
        <f t="shared" ref="F11:O11" si="1">SUM(F4:F10)</f>
        <v>29</v>
      </c>
      <c r="G11" s="5">
        <f t="shared" si="1"/>
        <v>27</v>
      </c>
      <c r="H11" s="5">
        <f t="shared" ref="H11" si="2">SUM(H4:H10)</f>
        <v>30</v>
      </c>
      <c r="I11" s="5">
        <f t="shared" si="1"/>
        <v>30</v>
      </c>
      <c r="J11" s="5">
        <f t="shared" si="1"/>
        <v>30</v>
      </c>
      <c r="K11" s="5">
        <f t="shared" si="1"/>
        <v>30</v>
      </c>
      <c r="L11" s="5">
        <f t="shared" si="1"/>
        <v>31</v>
      </c>
      <c r="M11" s="5">
        <f t="shared" si="1"/>
        <v>28</v>
      </c>
      <c r="N11" s="5">
        <f t="shared" si="1"/>
        <v>30</v>
      </c>
      <c r="O11" s="5">
        <f t="shared" si="1"/>
        <v>296</v>
      </c>
    </row>
    <row r="13" spans="2:15" x14ac:dyDescent="0.25">
      <c r="B13" s="140" t="s">
        <v>63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2"/>
    </row>
    <row r="14" spans="2:15" x14ac:dyDescent="0.25">
      <c r="B14" s="6"/>
      <c r="C14" s="69" t="s">
        <v>66</v>
      </c>
      <c r="D14" s="69" t="s">
        <v>67</v>
      </c>
      <c r="E14" s="69" t="s">
        <v>68</v>
      </c>
      <c r="F14" s="69" t="s">
        <v>69</v>
      </c>
      <c r="G14" s="69" t="s">
        <v>70</v>
      </c>
      <c r="H14" s="69" t="s">
        <v>71</v>
      </c>
      <c r="I14" s="69" t="s">
        <v>72</v>
      </c>
      <c r="J14" s="69" t="s">
        <v>73</v>
      </c>
      <c r="K14" s="69" t="s">
        <v>74</v>
      </c>
      <c r="L14" s="69" t="s">
        <v>75</v>
      </c>
      <c r="M14" s="69" t="s">
        <v>76</v>
      </c>
      <c r="N14" s="69" t="s">
        <v>77</v>
      </c>
      <c r="O14" s="64" t="s">
        <v>18</v>
      </c>
    </row>
    <row r="15" spans="2:15" ht="15.75" x14ac:dyDescent="0.25">
      <c r="B15" s="1" t="s">
        <v>13</v>
      </c>
      <c r="C15" s="66"/>
      <c r="D15" s="66"/>
      <c r="E15" s="2">
        <v>0</v>
      </c>
      <c r="F15" s="2">
        <v>1</v>
      </c>
      <c r="G15" s="2">
        <v>1</v>
      </c>
      <c r="H15" s="2">
        <v>0</v>
      </c>
      <c r="I15" s="2">
        <v>0</v>
      </c>
      <c r="J15" s="63">
        <v>0</v>
      </c>
      <c r="K15" s="63">
        <v>0</v>
      </c>
      <c r="L15" s="63">
        <v>0</v>
      </c>
      <c r="M15" s="63">
        <v>0</v>
      </c>
      <c r="N15" s="63">
        <v>0</v>
      </c>
      <c r="O15" s="3">
        <f>SUM(E15:N15)</f>
        <v>2</v>
      </c>
    </row>
    <row r="16" spans="2:15" ht="15.75" x14ac:dyDescent="0.25">
      <c r="B16" s="1" t="s">
        <v>14</v>
      </c>
      <c r="C16" s="66"/>
      <c r="D16" s="66"/>
      <c r="E16" s="2">
        <v>0</v>
      </c>
      <c r="F16" s="2">
        <v>0</v>
      </c>
      <c r="G16" s="2">
        <v>0</v>
      </c>
      <c r="H16" s="2">
        <v>0</v>
      </c>
      <c r="I16" s="2">
        <v>1</v>
      </c>
      <c r="J16" s="63">
        <v>0</v>
      </c>
      <c r="K16" s="63">
        <v>0</v>
      </c>
      <c r="L16" s="63">
        <v>0</v>
      </c>
      <c r="M16" s="63">
        <v>0</v>
      </c>
      <c r="N16" s="63">
        <v>0</v>
      </c>
      <c r="O16" s="3">
        <f t="shared" ref="O16:O21" si="3">SUM(E16:N16)</f>
        <v>1</v>
      </c>
    </row>
    <row r="17" spans="2:15" ht="15.75" x14ac:dyDescent="0.25">
      <c r="B17" s="1" t="s">
        <v>15</v>
      </c>
      <c r="C17" s="66"/>
      <c r="D17" s="66"/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63">
        <v>0</v>
      </c>
      <c r="K17" s="63">
        <v>0</v>
      </c>
      <c r="L17" s="63">
        <v>0</v>
      </c>
      <c r="M17" s="63">
        <v>1</v>
      </c>
      <c r="N17" s="63">
        <v>0</v>
      </c>
      <c r="O17" s="3">
        <f t="shared" si="3"/>
        <v>1</v>
      </c>
    </row>
    <row r="18" spans="2:15" ht="15.75" x14ac:dyDescent="0.25">
      <c r="B18" s="1" t="s">
        <v>16</v>
      </c>
      <c r="C18" s="66"/>
      <c r="D18" s="66"/>
      <c r="E18" s="2">
        <v>0</v>
      </c>
      <c r="F18" s="2">
        <v>0</v>
      </c>
      <c r="G18" s="2">
        <v>1</v>
      </c>
      <c r="H18" s="2">
        <v>0</v>
      </c>
      <c r="I18" s="2">
        <v>0</v>
      </c>
      <c r="J18" s="63">
        <v>0</v>
      </c>
      <c r="K18" s="63">
        <v>0</v>
      </c>
      <c r="L18" s="63">
        <v>0</v>
      </c>
      <c r="M18" s="63">
        <v>0</v>
      </c>
      <c r="N18" s="63">
        <v>0</v>
      </c>
      <c r="O18" s="3">
        <f t="shared" si="3"/>
        <v>1</v>
      </c>
    </row>
    <row r="19" spans="2:15" ht="15.75" x14ac:dyDescent="0.25">
      <c r="B19" s="1" t="s">
        <v>17</v>
      </c>
      <c r="C19" s="66"/>
      <c r="D19" s="66"/>
      <c r="E19" s="2">
        <v>0</v>
      </c>
      <c r="F19" s="2">
        <v>0</v>
      </c>
      <c r="G19" s="2">
        <v>2</v>
      </c>
      <c r="H19" s="2">
        <v>0</v>
      </c>
      <c r="I19" s="2">
        <v>0</v>
      </c>
      <c r="J19" s="63">
        <v>0</v>
      </c>
      <c r="K19" s="63">
        <v>0</v>
      </c>
      <c r="L19" s="63">
        <v>0</v>
      </c>
      <c r="M19" s="63">
        <v>0</v>
      </c>
      <c r="N19" s="63">
        <v>1</v>
      </c>
      <c r="O19" s="3">
        <f t="shared" si="3"/>
        <v>3</v>
      </c>
    </row>
    <row r="20" spans="2:15" ht="15.75" x14ac:dyDescent="0.25">
      <c r="B20" s="1" t="s">
        <v>1</v>
      </c>
      <c r="C20" s="66"/>
      <c r="D20" s="66"/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63">
        <v>1</v>
      </c>
      <c r="K20" s="63">
        <v>0</v>
      </c>
      <c r="L20" s="63">
        <v>0</v>
      </c>
      <c r="M20" s="63">
        <v>0</v>
      </c>
      <c r="N20" s="63">
        <v>0</v>
      </c>
      <c r="O20" s="3">
        <f t="shared" si="3"/>
        <v>1</v>
      </c>
    </row>
    <row r="21" spans="2:15" ht="15.75" x14ac:dyDescent="0.25">
      <c r="B21" s="1" t="s">
        <v>2</v>
      </c>
      <c r="C21" s="66"/>
      <c r="D21" s="66"/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63">
        <v>0</v>
      </c>
      <c r="K21" s="63">
        <v>0</v>
      </c>
      <c r="L21" s="63">
        <v>0</v>
      </c>
      <c r="M21" s="63">
        <v>1</v>
      </c>
      <c r="N21" s="63">
        <v>0</v>
      </c>
      <c r="O21" s="3">
        <f t="shared" si="3"/>
        <v>1</v>
      </c>
    </row>
    <row r="22" spans="2:15" x14ac:dyDescent="0.25">
      <c r="B22" s="4" t="s">
        <v>18</v>
      </c>
      <c r="C22" s="67">
        <f>SUM(C15:C21)</f>
        <v>0</v>
      </c>
      <c r="D22" s="67">
        <f>SUM(D15:D21)</f>
        <v>0</v>
      </c>
      <c r="E22" s="5">
        <f>SUM(E15:E21)</f>
        <v>0</v>
      </c>
      <c r="F22" s="5">
        <f t="shared" ref="F22:O22" si="4">SUM(F15:F21)</f>
        <v>1</v>
      </c>
      <c r="G22" s="5">
        <f t="shared" si="4"/>
        <v>4</v>
      </c>
      <c r="H22" s="5"/>
      <c r="I22" s="5">
        <f t="shared" si="4"/>
        <v>1</v>
      </c>
      <c r="J22" s="5">
        <f t="shared" si="4"/>
        <v>1</v>
      </c>
      <c r="K22" s="5">
        <f t="shared" si="4"/>
        <v>0</v>
      </c>
      <c r="L22" s="5">
        <f t="shared" si="4"/>
        <v>0</v>
      </c>
      <c r="M22" s="5">
        <f t="shared" si="4"/>
        <v>2</v>
      </c>
      <c r="N22" s="5">
        <f t="shared" si="4"/>
        <v>1</v>
      </c>
      <c r="O22" s="5">
        <f t="shared" si="4"/>
        <v>10</v>
      </c>
    </row>
    <row r="24" spans="2:15" x14ac:dyDescent="0.25">
      <c r="B24" s="140" t="s">
        <v>61</v>
      </c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2"/>
    </row>
    <row r="25" spans="2:15" x14ac:dyDescent="0.25">
      <c r="B25" s="6"/>
      <c r="C25" s="69" t="s">
        <v>66</v>
      </c>
      <c r="D25" s="69" t="s">
        <v>67</v>
      </c>
      <c r="E25" s="69" t="s">
        <v>68</v>
      </c>
      <c r="F25" s="69" t="s">
        <v>69</v>
      </c>
      <c r="G25" s="69" t="s">
        <v>70</v>
      </c>
      <c r="H25" s="69" t="s">
        <v>71</v>
      </c>
      <c r="I25" s="69" t="s">
        <v>72</v>
      </c>
      <c r="J25" s="69" t="s">
        <v>73</v>
      </c>
      <c r="K25" s="69" t="s">
        <v>74</v>
      </c>
      <c r="L25" s="69" t="s">
        <v>75</v>
      </c>
      <c r="M25" s="69" t="s">
        <v>76</v>
      </c>
      <c r="N25" s="69" t="s">
        <v>77</v>
      </c>
      <c r="O25" s="64" t="s">
        <v>18</v>
      </c>
    </row>
    <row r="26" spans="2:15" ht="15.75" x14ac:dyDescent="0.25">
      <c r="B26" s="1" t="s">
        <v>13</v>
      </c>
      <c r="C26" s="68">
        <v>4</v>
      </c>
      <c r="D26" s="68">
        <v>4</v>
      </c>
      <c r="E26" s="70"/>
      <c r="F26" s="70"/>
      <c r="G26" s="70"/>
      <c r="H26" s="70"/>
      <c r="I26" s="70"/>
      <c r="J26" s="71"/>
      <c r="K26" s="71"/>
      <c r="L26" s="71"/>
      <c r="M26" s="71"/>
      <c r="N26" s="71"/>
      <c r="O26" s="3">
        <f>SUM(C26:N26)</f>
        <v>8</v>
      </c>
    </row>
    <row r="27" spans="2:15" ht="15.75" x14ac:dyDescent="0.25">
      <c r="B27" s="1" t="s">
        <v>14</v>
      </c>
      <c r="C27" s="68">
        <v>4</v>
      </c>
      <c r="D27" s="68">
        <v>4</v>
      </c>
      <c r="E27" s="70"/>
      <c r="F27" s="70"/>
      <c r="G27" s="70"/>
      <c r="H27" s="70"/>
      <c r="I27" s="70"/>
      <c r="J27" s="71"/>
      <c r="K27" s="71"/>
      <c r="L27" s="71"/>
      <c r="M27" s="71"/>
      <c r="N27" s="71"/>
      <c r="O27" s="3">
        <f t="shared" ref="O27:O32" si="5">SUM(C27:N27)</f>
        <v>8</v>
      </c>
    </row>
    <row r="28" spans="2:15" ht="15.75" x14ac:dyDescent="0.25">
      <c r="B28" s="1" t="s">
        <v>15</v>
      </c>
      <c r="C28" s="68">
        <v>4</v>
      </c>
      <c r="D28" s="68">
        <v>4</v>
      </c>
      <c r="E28" s="70"/>
      <c r="F28" s="70"/>
      <c r="G28" s="70"/>
      <c r="H28" s="70"/>
      <c r="I28" s="70"/>
      <c r="J28" s="71"/>
      <c r="K28" s="71"/>
      <c r="L28" s="71"/>
      <c r="M28" s="71"/>
      <c r="N28" s="71"/>
      <c r="O28" s="3">
        <f t="shared" si="5"/>
        <v>8</v>
      </c>
    </row>
    <row r="29" spans="2:15" ht="15.75" x14ac:dyDescent="0.25">
      <c r="B29" s="1" t="s">
        <v>16</v>
      </c>
      <c r="C29" s="68">
        <v>4</v>
      </c>
      <c r="D29" s="68">
        <v>4</v>
      </c>
      <c r="E29" s="70"/>
      <c r="F29" s="70"/>
      <c r="G29" s="70"/>
      <c r="H29" s="70"/>
      <c r="I29" s="70"/>
      <c r="J29" s="71"/>
      <c r="K29" s="71"/>
      <c r="L29" s="71"/>
      <c r="M29" s="71"/>
      <c r="N29" s="71"/>
      <c r="O29" s="3">
        <f t="shared" si="5"/>
        <v>8</v>
      </c>
    </row>
    <row r="30" spans="2:15" ht="15.75" x14ac:dyDescent="0.25">
      <c r="B30" s="1" t="s">
        <v>17</v>
      </c>
      <c r="C30" s="68">
        <v>4</v>
      </c>
      <c r="D30" s="68">
        <v>4</v>
      </c>
      <c r="E30" s="70"/>
      <c r="F30" s="70"/>
      <c r="G30" s="70"/>
      <c r="H30" s="70"/>
      <c r="I30" s="70"/>
      <c r="J30" s="71"/>
      <c r="K30" s="71"/>
      <c r="L30" s="71"/>
      <c r="M30" s="71"/>
      <c r="N30" s="71"/>
      <c r="O30" s="3">
        <f t="shared" si="5"/>
        <v>8</v>
      </c>
    </row>
    <row r="31" spans="2:15" ht="15.75" x14ac:dyDescent="0.25">
      <c r="B31" s="1" t="s">
        <v>1</v>
      </c>
      <c r="C31" s="68">
        <v>5</v>
      </c>
      <c r="D31" s="68">
        <v>4</v>
      </c>
      <c r="E31" s="70"/>
      <c r="F31" s="70"/>
      <c r="G31" s="70"/>
      <c r="H31" s="70"/>
      <c r="I31" s="70"/>
      <c r="J31" s="71"/>
      <c r="K31" s="71"/>
      <c r="L31" s="71"/>
      <c r="M31" s="71"/>
      <c r="N31" s="71"/>
      <c r="O31" s="3">
        <f t="shared" si="5"/>
        <v>9</v>
      </c>
    </row>
    <row r="32" spans="2:15" ht="15.75" x14ac:dyDescent="0.25">
      <c r="B32" s="1" t="s">
        <v>2</v>
      </c>
      <c r="C32" s="68">
        <v>5</v>
      </c>
      <c r="D32" s="68">
        <v>4</v>
      </c>
      <c r="E32" s="70"/>
      <c r="F32" s="70"/>
      <c r="G32" s="70"/>
      <c r="H32" s="70"/>
      <c r="I32" s="70"/>
      <c r="J32" s="71"/>
      <c r="K32" s="71"/>
      <c r="L32" s="71"/>
      <c r="M32" s="71"/>
      <c r="N32" s="71"/>
      <c r="O32" s="3">
        <f t="shared" si="5"/>
        <v>9</v>
      </c>
    </row>
    <row r="33" spans="2:15" x14ac:dyDescent="0.25">
      <c r="B33" s="4" t="s">
        <v>18</v>
      </c>
      <c r="C33" s="67">
        <f>SUM(C26:C32)</f>
        <v>30</v>
      </c>
      <c r="D33" s="67">
        <f>SUM(D26:D32)</f>
        <v>28</v>
      </c>
      <c r="E33" s="5">
        <f>SUM(E26:E32)</f>
        <v>0</v>
      </c>
      <c r="F33" s="5">
        <f t="shared" ref="F33:O33" si="6">SUM(F26:F32)</f>
        <v>0</v>
      </c>
      <c r="G33" s="5">
        <f t="shared" si="6"/>
        <v>0</v>
      </c>
      <c r="H33" s="5">
        <f t="shared" si="6"/>
        <v>0</v>
      </c>
      <c r="I33" s="5">
        <f t="shared" si="6"/>
        <v>0</v>
      </c>
      <c r="J33" s="5">
        <f t="shared" si="6"/>
        <v>0</v>
      </c>
      <c r="K33" s="5">
        <f t="shared" si="6"/>
        <v>0</v>
      </c>
      <c r="L33" s="5">
        <f t="shared" si="6"/>
        <v>0</v>
      </c>
      <c r="M33" s="5">
        <f t="shared" si="6"/>
        <v>0</v>
      </c>
      <c r="N33" s="5">
        <f t="shared" si="6"/>
        <v>0</v>
      </c>
      <c r="O33" s="5">
        <f t="shared" si="6"/>
        <v>58</v>
      </c>
    </row>
    <row r="35" spans="2:15" x14ac:dyDescent="0.25">
      <c r="B35" s="140" t="s">
        <v>62</v>
      </c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2"/>
    </row>
    <row r="36" spans="2:15" x14ac:dyDescent="0.25">
      <c r="B36" s="6"/>
      <c r="C36" s="69" t="s">
        <v>66</v>
      </c>
      <c r="D36" s="69" t="s">
        <v>67</v>
      </c>
      <c r="E36" s="69" t="s">
        <v>68</v>
      </c>
      <c r="F36" s="69" t="s">
        <v>69</v>
      </c>
      <c r="G36" s="69" t="s">
        <v>70</v>
      </c>
      <c r="H36" s="69" t="s">
        <v>71</v>
      </c>
      <c r="I36" s="69" t="s">
        <v>72</v>
      </c>
      <c r="J36" s="69" t="s">
        <v>73</v>
      </c>
      <c r="K36" s="69" t="s">
        <v>74</v>
      </c>
      <c r="L36" s="69" t="s">
        <v>75</v>
      </c>
      <c r="M36" s="69" t="s">
        <v>76</v>
      </c>
      <c r="N36" s="69" t="s">
        <v>77</v>
      </c>
      <c r="O36" s="64" t="s">
        <v>18</v>
      </c>
    </row>
    <row r="37" spans="2:15" ht="15.75" x14ac:dyDescent="0.25">
      <c r="B37" s="1" t="s">
        <v>13</v>
      </c>
      <c r="C37" s="68">
        <v>0</v>
      </c>
      <c r="D37" s="68">
        <v>0</v>
      </c>
      <c r="E37" s="70"/>
      <c r="F37" s="70"/>
      <c r="G37" s="70"/>
      <c r="H37" s="70"/>
      <c r="I37" s="70"/>
      <c r="J37" s="71"/>
      <c r="K37" s="71"/>
      <c r="L37" s="71"/>
      <c r="M37" s="71"/>
      <c r="N37" s="71"/>
      <c r="O37" s="3">
        <f>SUM(C37:N37)</f>
        <v>0</v>
      </c>
    </row>
    <row r="38" spans="2:15" ht="15.75" x14ac:dyDescent="0.25">
      <c r="B38" s="1" t="s">
        <v>14</v>
      </c>
      <c r="C38" s="68">
        <v>0</v>
      </c>
      <c r="D38" s="68">
        <v>0</v>
      </c>
      <c r="E38" s="70"/>
      <c r="F38" s="70"/>
      <c r="G38" s="70"/>
      <c r="H38" s="70"/>
      <c r="I38" s="70"/>
      <c r="J38" s="71"/>
      <c r="K38" s="71"/>
      <c r="L38" s="71"/>
      <c r="M38" s="71"/>
      <c r="N38" s="71"/>
      <c r="O38" s="3">
        <f t="shared" ref="O38:O43" si="7">SUM(C38:N38)</f>
        <v>0</v>
      </c>
    </row>
    <row r="39" spans="2:15" ht="15.75" x14ac:dyDescent="0.25">
      <c r="B39" s="1" t="s">
        <v>15</v>
      </c>
      <c r="C39" s="68">
        <v>0</v>
      </c>
      <c r="D39" s="68">
        <v>0</v>
      </c>
      <c r="E39" s="70"/>
      <c r="F39" s="70"/>
      <c r="G39" s="70"/>
      <c r="H39" s="70"/>
      <c r="I39" s="70"/>
      <c r="J39" s="71"/>
      <c r="K39" s="71"/>
      <c r="L39" s="71"/>
      <c r="M39" s="71"/>
      <c r="N39" s="71"/>
      <c r="O39" s="3">
        <f t="shared" si="7"/>
        <v>0</v>
      </c>
    </row>
    <row r="40" spans="2:15" ht="15.75" x14ac:dyDescent="0.25">
      <c r="B40" s="1" t="s">
        <v>16</v>
      </c>
      <c r="C40" s="68">
        <v>0</v>
      </c>
      <c r="D40" s="68">
        <v>0</v>
      </c>
      <c r="E40" s="70"/>
      <c r="F40" s="70"/>
      <c r="G40" s="70"/>
      <c r="H40" s="70"/>
      <c r="I40" s="70"/>
      <c r="J40" s="71"/>
      <c r="K40" s="71"/>
      <c r="L40" s="71"/>
      <c r="M40" s="71"/>
      <c r="N40" s="71"/>
      <c r="O40" s="3">
        <f t="shared" si="7"/>
        <v>0</v>
      </c>
    </row>
    <row r="41" spans="2:15" ht="15.75" x14ac:dyDescent="0.25">
      <c r="B41" s="1" t="s">
        <v>17</v>
      </c>
      <c r="C41" s="68">
        <v>1</v>
      </c>
      <c r="D41" s="68">
        <v>0</v>
      </c>
      <c r="E41" s="70"/>
      <c r="F41" s="70"/>
      <c r="G41" s="70"/>
      <c r="H41" s="70"/>
      <c r="I41" s="70"/>
      <c r="J41" s="71"/>
      <c r="K41" s="71"/>
      <c r="L41" s="71"/>
      <c r="M41" s="71"/>
      <c r="N41" s="71"/>
      <c r="O41" s="3">
        <f t="shared" si="7"/>
        <v>1</v>
      </c>
    </row>
    <row r="42" spans="2:15" ht="15.75" x14ac:dyDescent="0.25">
      <c r="B42" s="1" t="s">
        <v>1</v>
      </c>
      <c r="C42" s="68">
        <v>0</v>
      </c>
      <c r="D42" s="68">
        <v>0</v>
      </c>
      <c r="E42" s="70"/>
      <c r="F42" s="70"/>
      <c r="G42" s="70"/>
      <c r="H42" s="70"/>
      <c r="I42" s="70"/>
      <c r="J42" s="71"/>
      <c r="K42" s="71"/>
      <c r="L42" s="71"/>
      <c r="M42" s="71"/>
      <c r="N42" s="71"/>
      <c r="O42" s="3">
        <f t="shared" si="7"/>
        <v>0</v>
      </c>
    </row>
    <row r="43" spans="2:15" ht="15.75" x14ac:dyDescent="0.25">
      <c r="B43" s="1" t="s">
        <v>2</v>
      </c>
      <c r="C43" s="68">
        <v>0</v>
      </c>
      <c r="D43" s="68">
        <v>0</v>
      </c>
      <c r="E43" s="70"/>
      <c r="F43" s="70"/>
      <c r="G43" s="70"/>
      <c r="H43" s="70"/>
      <c r="I43" s="70"/>
      <c r="J43" s="71"/>
      <c r="K43" s="71"/>
      <c r="L43" s="71"/>
      <c r="M43" s="71"/>
      <c r="N43" s="71"/>
      <c r="O43" s="3">
        <f t="shared" si="7"/>
        <v>0</v>
      </c>
    </row>
    <row r="44" spans="2:15" x14ac:dyDescent="0.25">
      <c r="B44" s="4" t="s">
        <v>18</v>
      </c>
      <c r="C44" s="67">
        <f>SUM(C37:C43)</f>
        <v>1</v>
      </c>
      <c r="D44" s="67">
        <f>SUM(D37:D43)</f>
        <v>0</v>
      </c>
      <c r="E44" s="5">
        <f>SUM(E37:E43)</f>
        <v>0</v>
      </c>
      <c r="F44" s="5">
        <f t="shared" ref="F44:G44" si="8">SUM(F37:F43)</f>
        <v>0</v>
      </c>
      <c r="G44" s="5">
        <f t="shared" si="8"/>
        <v>0</v>
      </c>
      <c r="H44" s="5"/>
      <c r="I44" s="5">
        <f t="shared" ref="I44:O44" si="9">SUM(I37:I43)</f>
        <v>0</v>
      </c>
      <c r="J44" s="5">
        <f t="shared" si="9"/>
        <v>0</v>
      </c>
      <c r="K44" s="5">
        <f t="shared" si="9"/>
        <v>0</v>
      </c>
      <c r="L44" s="5">
        <f t="shared" si="9"/>
        <v>0</v>
      </c>
      <c r="M44" s="5">
        <f t="shared" si="9"/>
        <v>0</v>
      </c>
      <c r="N44" s="5">
        <f t="shared" si="9"/>
        <v>0</v>
      </c>
      <c r="O44" s="5">
        <f t="shared" si="9"/>
        <v>1</v>
      </c>
    </row>
    <row r="46" spans="2:15" ht="15.75" thickBot="1" x14ac:dyDescent="0.3"/>
    <row r="47" spans="2:15" ht="15.75" thickBot="1" x14ac:dyDescent="0.3">
      <c r="B47" s="72" t="s">
        <v>64</v>
      </c>
      <c r="C47" s="65">
        <f>O11+O22+O33+O44</f>
        <v>365</v>
      </c>
    </row>
  </sheetData>
  <mergeCells count="4">
    <mergeCell ref="B24:O24"/>
    <mergeCell ref="B35:O35"/>
    <mergeCell ref="B13:O13"/>
    <mergeCell ref="B2:O2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 2026</vt:lpstr>
      <vt:lpstr>BPU 2026</vt:lpstr>
      <vt:lpstr>DQE BPU</vt:lpstr>
      <vt:lpstr>calendrier 2026-2027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Dubois</dc:creator>
  <cp:lastModifiedBy>Denis Le Gouic</cp:lastModifiedBy>
  <cp:lastPrinted>2024-04-30T09:12:31Z</cp:lastPrinted>
  <dcterms:created xsi:type="dcterms:W3CDTF">2024-04-16T08:17:03Z</dcterms:created>
  <dcterms:modified xsi:type="dcterms:W3CDTF">2025-12-11T15:03:55Z</dcterms:modified>
</cp:coreProperties>
</file>